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515" tabRatio="494" activeTab="0"/>
  </bookViews>
  <sheets>
    <sheet name="31 Dec 99 quarter" sheetId="1" r:id="rId1"/>
  </sheets>
  <definedNames>
    <definedName name="\A">#REF!</definedName>
    <definedName name="\AA">#REF!</definedName>
    <definedName name="\B">#REF!</definedName>
    <definedName name="\C">#REF!</definedName>
    <definedName name="\D">#REF!</definedName>
    <definedName name="\E">#REF!</definedName>
    <definedName name="\F">#REF!</definedName>
    <definedName name="\G">#REF!</definedName>
    <definedName name="\H">#REF!</definedName>
    <definedName name="\I">#REF!</definedName>
    <definedName name="\J">#REF!</definedName>
    <definedName name="\K">#REF!</definedName>
    <definedName name="\L">#REF!</definedName>
    <definedName name="\M">#REF!</definedName>
    <definedName name="\N">#REF!</definedName>
    <definedName name="\P">#REF!</definedName>
    <definedName name="\Q">#REF!</definedName>
    <definedName name="\R">#REF!</definedName>
    <definedName name="\S">#REF!</definedName>
    <definedName name="\T">#REF!</definedName>
    <definedName name="APMC">#REF!</definedName>
    <definedName name="APMCE">#REF!</definedName>
    <definedName name="APMCR">#REF!</definedName>
    <definedName name="ASSETS_EMPLOYED">#REF!</definedName>
    <definedName name="azaz">#REF!</definedName>
    <definedName name="CMCM">#REF!</definedName>
    <definedName name="COVER">#REF!</definedName>
    <definedName name="EXRATE">#REF!</definedName>
    <definedName name="PL">'31 Dec 99 quarter'!$A$1:$J$45</definedName>
    <definedName name="PMCWS">#REF!</definedName>
    <definedName name="PMCWSE">#REF!</definedName>
    <definedName name="_xlnm.Print_Area" localSheetId="0">'31 Dec 99 quarter'!$A$1:$J$275</definedName>
    <definedName name="SCH_10_FUNDFLOW">#REF!</definedName>
    <definedName name="SCH_12_CASHFLOW">#REF!</definedName>
    <definedName name="SCH_16">#REF!</definedName>
    <definedName name="SCH_5A">#REF!</definedName>
    <definedName name="SCH_5A_COLUMN">#REF!</definedName>
    <definedName name="SCH1">#REF!</definedName>
    <definedName name="SCH11A">#REF!</definedName>
    <definedName name="SCH11B">#REF!</definedName>
    <definedName name="SCH11BRD">#REF!</definedName>
    <definedName name="SCH13A">#REF!</definedName>
    <definedName name="SCH13B">#REF!</definedName>
    <definedName name="SCH13BRD">#REF!</definedName>
    <definedName name="SCH2">#REF!</definedName>
    <definedName name="SCH3A">#REF!</definedName>
    <definedName name="SCH3B">#REF!</definedName>
    <definedName name="SCH3BRD">#REF!</definedName>
    <definedName name="SCH3C">#REF!</definedName>
    <definedName name="SCH4A">#REF!</definedName>
    <definedName name="SCH4B">#REF!</definedName>
    <definedName name="SCH4BRD">#REF!</definedName>
    <definedName name="SCH4C">#REF!</definedName>
    <definedName name="SCH4D">#REF!</definedName>
    <definedName name="SCH5">#REF!</definedName>
    <definedName name="SCH6">#REF!</definedName>
    <definedName name="SCH7">#REF!</definedName>
    <definedName name="SCH8">#REF!</definedName>
    <definedName name="SCH8A">#REF!</definedName>
    <definedName name="SCH9">#REF!</definedName>
    <definedName name="SEGA">#REF!</definedName>
    <definedName name="SEGMENT_B">#REF!</definedName>
    <definedName name="SOUTH.CMT_IND.">#REF!</definedName>
    <definedName name="SPMM">#REF!</definedName>
    <definedName name="SPMS">#REF!</definedName>
    <definedName name="SPMSH">#REF!</definedName>
    <definedName name="SPMV">#REF!</definedName>
    <definedName name="SUSB">#REF!</definedName>
    <definedName name="TST">#REF!</definedName>
    <definedName name="WORKINGS">#REF!</definedName>
    <definedName name="zaza">#REF!</definedName>
    <definedName name="zz">#REF!</definedName>
  </definedNames>
  <calcPr fullCalcOnLoad="1"/>
</workbook>
</file>

<file path=xl/sharedStrings.xml><?xml version="1.0" encoding="utf-8"?>
<sst xmlns="http://schemas.openxmlformats.org/spreadsheetml/2006/main" count="241" uniqueCount="211">
  <si>
    <t>Commercial papers (net of discounts)</t>
  </si>
  <si>
    <t>US$-denominated term loan</t>
  </si>
  <si>
    <t>(i)  Basic - sen</t>
  </si>
  <si>
    <t>(ii) Fully diluted - sen</t>
  </si>
  <si>
    <t>INDIVIDUAL PERIOD</t>
  </si>
  <si>
    <t>CUMULATIVE PERIOD</t>
  </si>
  <si>
    <t>Preceding Year Corresponding Quarter</t>
  </si>
  <si>
    <t>Current Year To Date</t>
  </si>
  <si>
    <t>Preceding Year Corresponding Period</t>
  </si>
  <si>
    <t>Current Year Quarter</t>
  </si>
  <si>
    <t>Taxation comprises:-</t>
  </si>
  <si>
    <t xml:space="preserve"> - current taxation</t>
  </si>
  <si>
    <t xml:space="preserve"> - deferred taxation</t>
  </si>
  <si>
    <t xml:space="preserve"> - associated companies</t>
  </si>
  <si>
    <t xml:space="preserve"> - in respect of prior years</t>
  </si>
  <si>
    <t>Pre-acquisition Profits</t>
  </si>
  <si>
    <t>Analysis of the Group's segmental turnover, results and net assets employed are as follows:-</t>
  </si>
  <si>
    <t>Comparative Figures</t>
  </si>
  <si>
    <t>Intangible assets comprise mainly goodwill arising on consolidation.</t>
  </si>
  <si>
    <t>Certain comparative figures have been reclassified to conform with current year's presentation.</t>
  </si>
  <si>
    <t>Exchange Equalisation Reserve</t>
  </si>
  <si>
    <t>The Proposals are subject to the approval of the relevant authorities, including the Securities Commission, Foreign Investment Committee and Ministry of  International Trade and Industry and shareholders of the respective companies.</t>
  </si>
  <si>
    <t>14,584*</t>
  </si>
  <si>
    <r>
      <t>28,937</t>
    </r>
    <r>
      <rPr>
        <vertAlign val="superscript"/>
        <sz val="11"/>
        <rFont val="CG Times"/>
        <family val="1"/>
      </rPr>
      <t>#</t>
    </r>
  </si>
  <si>
    <t>#</t>
  </si>
  <si>
    <t>Tax exempt.</t>
  </si>
  <si>
    <t>Less Malaysian tax at 28%</t>
  </si>
  <si>
    <t xml:space="preserve">Number of shares in issue </t>
  </si>
  <si>
    <t>At cost</t>
  </si>
  <si>
    <t>Provision for diminution in value</t>
  </si>
  <si>
    <t>At book value</t>
  </si>
  <si>
    <t>Changes in Group/Capital Structure</t>
  </si>
  <si>
    <t xml:space="preserve">Status of Corporate Proposals </t>
  </si>
  <si>
    <t>Seasonal or Cyclical Factors</t>
  </si>
  <si>
    <t>Capital Issues and Dealings in Own Shares</t>
  </si>
  <si>
    <t>Fixed rate bonds</t>
  </si>
  <si>
    <t>Floating rate notes</t>
  </si>
  <si>
    <t>Syndicated term loan</t>
  </si>
  <si>
    <t>Bank overdrafts</t>
  </si>
  <si>
    <t>Bankers acceptances</t>
  </si>
  <si>
    <t>Revolving credits</t>
  </si>
  <si>
    <t>Short-term loans - Total</t>
  </si>
  <si>
    <t xml:space="preserve">Contingent Liabilities </t>
  </si>
  <si>
    <t>Off Balance Sheet Financial Instruments</t>
  </si>
  <si>
    <t>Material Litigation</t>
  </si>
  <si>
    <t>Review of Performance</t>
  </si>
  <si>
    <t>Prospects for the Current Financial Year</t>
  </si>
  <si>
    <t>Dividend</t>
  </si>
  <si>
    <t>Taxation</t>
  </si>
  <si>
    <t>(a)</t>
  </si>
  <si>
    <t>(b)</t>
  </si>
  <si>
    <t>(c)</t>
  </si>
  <si>
    <t>Cash and bank balances</t>
  </si>
  <si>
    <t>Share Premium</t>
  </si>
  <si>
    <t>Term Loans</t>
  </si>
  <si>
    <t>Total purchases</t>
  </si>
  <si>
    <t>Total sales</t>
  </si>
  <si>
    <t>Total profit on disposals</t>
  </si>
  <si>
    <t>The Group does not have any contingent liabilities as at the date of this report.</t>
  </si>
  <si>
    <t>The Group does not have any financial instruments with off balance sheet risk as at the date of this report.</t>
  </si>
  <si>
    <t xml:space="preserve">1999 </t>
  </si>
  <si>
    <t>Total Group borrowings as at 31 December 1999:-</t>
  </si>
  <si>
    <t>Dividend payable</t>
  </si>
  <si>
    <t>Malaysia</t>
  </si>
  <si>
    <t>Comparison with preceding quarter's profit before taxation</t>
  </si>
  <si>
    <t>Analysis By Activity:</t>
  </si>
  <si>
    <t>Analysis By Geographical Location:</t>
  </si>
  <si>
    <t>Profit Forecast and Profit Guarantee</t>
  </si>
  <si>
    <t xml:space="preserve">MALAYAN CEMENT BERHAD ("The Company") </t>
  </si>
  <si>
    <t>and its subsidiary companies ("The Group")</t>
  </si>
  <si>
    <t xml:space="preserve">        members of the Company</t>
  </si>
  <si>
    <t>members of the Company</t>
  </si>
  <si>
    <t>Turnover</t>
  </si>
  <si>
    <t>Quarterly Report on the unaudited Consolidated Results for the Financial Quarter ended 31st December 1999</t>
  </si>
  <si>
    <t>Stocks</t>
  </si>
  <si>
    <t>Term Deposits</t>
  </si>
  <si>
    <t>Term loans</t>
  </si>
  <si>
    <t>CONSOLIDATED INCOME STATEMENT</t>
  </si>
  <si>
    <t>Current Year</t>
  </si>
  <si>
    <t>Quarter</t>
  </si>
  <si>
    <t>To Date</t>
  </si>
  <si>
    <t>1 (a)</t>
  </si>
  <si>
    <t>Investment income</t>
  </si>
  <si>
    <t>Other income including interest income</t>
  </si>
  <si>
    <t>2 (a)</t>
  </si>
  <si>
    <t>interests and extraordinary items</t>
  </si>
  <si>
    <t>Interest on borrowings</t>
  </si>
  <si>
    <t>Depreciation and amortisation</t>
  </si>
  <si>
    <t>(d)</t>
  </si>
  <si>
    <t xml:space="preserve">Exceptional items </t>
  </si>
  <si>
    <t>(e)</t>
  </si>
  <si>
    <t>(f)</t>
  </si>
  <si>
    <t>(g)</t>
  </si>
  <si>
    <t xml:space="preserve">Profit/(loss) before taxation, minority </t>
  </si>
  <si>
    <t>(h)</t>
  </si>
  <si>
    <t>(i)</t>
  </si>
  <si>
    <t xml:space="preserve"> (i) Profit/(loss) after taxation before </t>
  </si>
  <si>
    <t xml:space="preserve">      deducting minority interests</t>
  </si>
  <si>
    <t>(j)</t>
  </si>
  <si>
    <t>Profit/(loss) after taxation attributable to</t>
  </si>
  <si>
    <t>(k)</t>
  </si>
  <si>
    <t xml:space="preserve"> (i)   Extraordinary items</t>
  </si>
  <si>
    <t xml:space="preserve"> (ii)  Less minority interests</t>
  </si>
  <si>
    <t xml:space="preserve"> (iii) Extraordinary items attributable to</t>
  </si>
  <si>
    <t>(l)</t>
  </si>
  <si>
    <t>3 (a)</t>
  </si>
  <si>
    <t>CONSOLIDATED BALANCE SHEET</t>
  </si>
  <si>
    <t>As at End of</t>
  </si>
  <si>
    <t>As at Preceding</t>
  </si>
  <si>
    <t>Current</t>
  </si>
  <si>
    <t xml:space="preserve">Financial </t>
  </si>
  <si>
    <t>Year End</t>
  </si>
  <si>
    <t>Investment in Associated Companies</t>
  </si>
  <si>
    <t>Long Term Investments</t>
  </si>
  <si>
    <t>Intangible Assets</t>
  </si>
  <si>
    <t xml:space="preserve">Current Assets </t>
  </si>
  <si>
    <t>Trade Debtors</t>
  </si>
  <si>
    <t>Short Term Investments</t>
  </si>
  <si>
    <t>Short Term Borrowings</t>
  </si>
  <si>
    <t>Trade Creditors</t>
  </si>
  <si>
    <t>Note</t>
  </si>
  <si>
    <t>RM'000</t>
  </si>
  <si>
    <t>Fixed Assets</t>
  </si>
  <si>
    <t>Net Current Assets</t>
  </si>
  <si>
    <t>Long-term loans - Total</t>
  </si>
  <si>
    <t>Holding Company</t>
  </si>
  <si>
    <t>Cumulative financial year to date</t>
  </si>
  <si>
    <t>Profit on sale of Investments and/or Properties</t>
  </si>
  <si>
    <t>Quoted Securities</t>
  </si>
  <si>
    <t xml:space="preserve"> Net Assets employed</t>
  </si>
  <si>
    <t>Included in short term investments are investments in other quoted securities in Malaysia:-</t>
  </si>
  <si>
    <t>Capital Redemption Reserve in a subsidiary company</t>
  </si>
  <si>
    <t>Intangible assets</t>
  </si>
  <si>
    <t>Current Liabilities</t>
  </si>
  <si>
    <t>Minority interests</t>
  </si>
  <si>
    <t xml:space="preserve"> (ii) Less minority interests</t>
  </si>
  <si>
    <t xml:space="preserve"> Secured:</t>
  </si>
  <si>
    <t>Segmental Information</t>
  </si>
  <si>
    <t>Net tangible assets per share (RM)</t>
  </si>
  <si>
    <t xml:space="preserve">RM'000  </t>
  </si>
  <si>
    <t>Group Borrowings</t>
  </si>
  <si>
    <t>Retained Profits</t>
  </si>
  <si>
    <t>Share Premium from the issuance of Redeemable Convertible Participating Preference Shares by a subsidiary company</t>
  </si>
  <si>
    <t>Short-term loans</t>
  </si>
  <si>
    <t>Long-term loans</t>
  </si>
  <si>
    <t>Unsecured:</t>
  </si>
  <si>
    <t>Secured:</t>
  </si>
  <si>
    <t>*</t>
  </si>
  <si>
    <t>31/12/1998</t>
  </si>
  <si>
    <t>Profit/(Loss) Before Taxation</t>
  </si>
  <si>
    <t>Reserves:</t>
  </si>
  <si>
    <t>Share of results in associated companies</t>
  </si>
  <si>
    <t>Share Capital - Ordinary shares of RM0.50 each</t>
  </si>
  <si>
    <t>Current Quarter</t>
  </si>
  <si>
    <t>Preceding Quarter</t>
  </si>
  <si>
    <t>Loss before taxation and minority interests</t>
  </si>
  <si>
    <t>4(a)</t>
  </si>
  <si>
    <t>Dividend per share (sen)</t>
  </si>
  <si>
    <t>Dividend description</t>
  </si>
  <si>
    <t>As at end of current quarter</t>
  </si>
  <si>
    <t>As at end of preceding financial year end</t>
  </si>
  <si>
    <t>Earnings/(loss) per share based on 2 (j) above after deducting any provision for preference dividends, if any:-</t>
  </si>
  <si>
    <t xml:space="preserve">RM'000 </t>
  </si>
  <si>
    <t>Other Creditors</t>
  </si>
  <si>
    <t>Provision for Taxation</t>
  </si>
  <si>
    <t>Shareholders' Funds</t>
  </si>
  <si>
    <t>Revaluation Reserve</t>
  </si>
  <si>
    <t>Capital Reserve</t>
  </si>
  <si>
    <t>Total Reserves</t>
  </si>
  <si>
    <t>Minority Interests</t>
  </si>
  <si>
    <t>Long Term Borrowings</t>
  </si>
  <si>
    <t>Other Long Term Liabilities</t>
  </si>
  <si>
    <t>NOTES</t>
  </si>
  <si>
    <t>Accounting Policies</t>
  </si>
  <si>
    <t>Exceptional Items</t>
  </si>
  <si>
    <t>There was no exceptional item in the quarterly financial statement under review.</t>
  </si>
  <si>
    <t>Extraordinary Items</t>
  </si>
  <si>
    <t>There was no extraordinary item in the quarterly financial statement under review.</t>
  </si>
  <si>
    <t>At market value at 31st December 1999</t>
  </si>
  <si>
    <t>Sen per share (gross)</t>
  </si>
  <si>
    <t>RM'000 (net of tax)</t>
  </si>
  <si>
    <t>Your Directors will not be proposing any further dividend payment for the financial year under review.</t>
  </si>
  <si>
    <t>Interim dividend of 0.7 sen less tax at 28%.</t>
  </si>
  <si>
    <t>Operating profit/(loss) after interest on borrowings, depreciation and amortisation, exceptional items but before income tax, minority interests and extraordinary items</t>
  </si>
  <si>
    <t>Operating profit/(loss) before interest on borrowings, depreciation and amortisation, exceptional items, income tax, minority interests and extraordinary items</t>
  </si>
  <si>
    <t>Profit/(loss) after taxation and extraordinary items attributable to members of the Company</t>
  </si>
  <si>
    <t>There were no pre-acquisition profits or losses for the financial year ended 31 December 1999.</t>
  </si>
  <si>
    <t>There were no sale of investments or properties for the financial year ended 31 December 1999.</t>
  </si>
  <si>
    <t>Purchases or disposals of quoted securities for the financial year ended 31st December 1999 are as follows:-</t>
  </si>
  <si>
    <t>Cement Manufacture</t>
  </si>
  <si>
    <t>Trading</t>
  </si>
  <si>
    <t>Readymix Concrete</t>
  </si>
  <si>
    <t xml:space="preserve">Investment &amp; Others </t>
  </si>
  <si>
    <t xml:space="preserve">Singapore </t>
  </si>
  <si>
    <t xml:space="preserve">Vietnam </t>
  </si>
  <si>
    <t>Other Debtors</t>
  </si>
  <si>
    <t>On 3 November 1999, MCSB, KCHB, United Engineers (Malaysia) Berhad (“UEM”) and Central Malaysian Assets Sdn Bhd (“CMA”)  entered into a Reconstruction Agreement involving, amongst others, the following inter-conditional transactions: -</t>
  </si>
  <si>
    <t>(i)  the proposed acquisition by MCSB of the entire cement and related businesses of KCHB through the acquisition of the entire issued and paid-up share capital of KCHB via a Scheme of Arrangement among KCHB shareholders pursuant to Section 176(1) of the Companies Act, 1965 and the proposed transfer of the listing status of KCHB to CMA (“Proposed KCHB Members Scheme"); and</t>
  </si>
  <si>
    <t>(ii) the proposed disposal by MCSB of the Renounceable Letter of Allotment (“RAL”) for 275,916,491 new ordinary shares of RM1.00 each in CMA to UEM (“Proposed CMA Disposal”).</t>
  </si>
  <si>
    <t>In conjunction with the above, CMA, UEM and Kualiti Alam Holdings Sdn Bhd (“KAH”) have also on 3 November 1999 entered into a Share Purchase Agreement for the following transactions (collectively known as “Proposed Assets Acquisition”) :-</t>
  </si>
  <si>
    <t>(i)  the proposed acquisition by CMA from UEM of the entire equity interest in Expressway Lingkaran Tengah Sdn Bhd (“ELITE”) and the novation by UEM to CMA of the redeemable convertible subordinated loan made by UEM to ELITE for a total consideration of RM988,162,000 consisting of cash and new CMA shares (“Proposed ELITE Acquisition”).</t>
  </si>
  <si>
    <t>(ii) the proposed acquisition by CMA from KAH of the entire equity interest in Kualiti Alam Sdn Bhd (“KASB”) and convertible unsecured loan stocks of KASB for cash consideration of RM280,860,000.</t>
  </si>
  <si>
    <t>Pursuant to Section 6, Part II of the Malaysian Code on Take-overs and Mergers, 1998, UEM will undertake an unconditional mandatory take-over offer for the remaining shares in CMA not held by UEM after the Proposed CMA Disposal and Proposed ELITE Acquisition (“Proposed UEM Offer”).</t>
  </si>
  <si>
    <t>The Reconstruction Agreement and the Share Purchase Agreement are inter-conditional.  The Proposed KCHB Members Scheme, Proposed CMA Disposal, Proposed Assets Acquisition and Proposed UEM Offer are collectively referred to as the “Proposals”.</t>
  </si>
  <si>
    <t>The Proposals will enable KCHB to transfer its listing status to CMA and will also enable MCB to consolidate the KCHB Group under MCB and to realise its share of the listing premium of KCHB.</t>
  </si>
  <si>
    <t xml:space="preserve">Year  </t>
  </si>
  <si>
    <t xml:space="preserve">1998 </t>
  </si>
  <si>
    <t>Floating rate notes (net of discounts)</t>
  </si>
  <si>
    <t>The figures have not been audited.</t>
  </si>
  <si>
    <t>Dated 25 February 2000.</t>
  </si>
  <si>
    <t>Commerce International Merchant Bankers Berhad ("CIMB") has been appointed as the adviser to KCHB and the Company for the Proposals.  On 4 November 1999, CIMB announced on behalf of KCHB, UEM and the Company that an application for the Proposals was expected to be made to the relevant authorities by 3 February 2000.  However, this has been delayed and CIMB had on 3 February 2000 made a further announcement on behalf of KCHB, UEM and the Company that the application for the Proposals is now expected to be made within 4 months from 3 February 2000.</t>
  </si>
</sst>
</file>

<file path=xl/styles.xml><?xml version="1.0" encoding="utf-8"?>
<styleSheet xmlns="http://schemas.openxmlformats.org/spreadsheetml/2006/main">
  <numFmts count="1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quot;RM&quot;#,##0"/>
    <numFmt numFmtId="173" formatCode="&quot;RM&quot;#,##0;[Red]\-&quot;RM&quot;#,##0"/>
    <numFmt numFmtId="174" formatCode="&quot;RM&quot;#,##0.00;\-&quot;RM&quot;#,##0.00"/>
    <numFmt numFmtId="175" formatCode="&quot;RM&quot;#,##0.00;[Red]\-&quot;RM&quot;#,##0.00"/>
    <numFmt numFmtId="176" formatCode="_-&quot;RM&quot;* #,##0_-;\-&quot;RM&quot;* #,##0_-;_-&quot;RM&quot;* &quot;-&quot;_-;_-@_-"/>
    <numFmt numFmtId="177" formatCode="_-&quot;RM&quot;* #,##0.00_-;\-&quot;RM&quot;* #,##0.00_-;_-&quot;RM&quot;* &quot;-&quot;??_-;_-@_-"/>
    <numFmt numFmtId="178" formatCode="&quot;RM&quot;#,##0_);\(&quot;RM&quot;#,##0\)"/>
    <numFmt numFmtId="179" formatCode="&quot;RM&quot;#,##0_);[Red]\(&quot;RM&quot;#,##0\)"/>
    <numFmt numFmtId="180" formatCode="&quot;RM&quot;#,##0.00_);\(&quot;RM&quot;#,##0.00\)"/>
    <numFmt numFmtId="181" formatCode="&quot;RM&quot;#,##0.00_);[Red]\(&quot;RM&quot;#,##0.00\)"/>
    <numFmt numFmtId="182" formatCode="_(&quot;RM&quot;* #,##0_);_(&quot;RM&quot;* \(#,##0\);_(&quot;RM&quot;* &quot;-&quot;_);_(@_)"/>
    <numFmt numFmtId="183" formatCode="_(&quot;RM&quot;* #,##0.00_);_(&quot;RM&quot;* \(#,##0.00\);_(&quot;RM&quot;* &quot;-&quot;??_);_(@_)"/>
    <numFmt numFmtId="184" formatCode="0.000_)"/>
    <numFmt numFmtId="185" formatCode="0.00_)"/>
    <numFmt numFmtId="186" formatCode="0.0000_)"/>
    <numFmt numFmtId="187" formatCode="dd\-mmm\-yy_)"/>
    <numFmt numFmtId="188" formatCode="#,##0.0000_);\(#,##0.0000\)"/>
    <numFmt numFmtId="189" formatCode="#,##0.000_);\(#,##0.000\)"/>
    <numFmt numFmtId="190" formatCode="0.0000000_)"/>
    <numFmt numFmtId="191" formatCode="0.000%"/>
    <numFmt numFmtId="192" formatCode="0_)"/>
    <numFmt numFmtId="193" formatCode="0.0_)"/>
    <numFmt numFmtId="194" formatCode="0.0%"/>
    <numFmt numFmtId="195" formatCode="#,##0.00000_);\(#,##0.00000\)"/>
    <numFmt numFmtId="196" formatCode="_-* #,##0.0_-;\-* #,##0.0_-;_-* &quot;-&quot;??_-;_-@_-"/>
    <numFmt numFmtId="197" formatCode="_-* #,##0_-;\-* #,##0_-;_-* &quot;-&quot;??_-;_-@_-"/>
    <numFmt numFmtId="198" formatCode="#,##0.0_);\(#,##0.0\)"/>
    <numFmt numFmtId="199" formatCode="[$SGD]\ #,##0"/>
    <numFmt numFmtId="200" formatCode="[$USD]\ #,##0"/>
    <numFmt numFmtId="201" formatCode="0.0000"/>
    <numFmt numFmtId="202" formatCode="#,##0.0;\-#,##0.0"/>
    <numFmt numFmtId="203" formatCode="#,##0.000;\-#,##0.000"/>
    <numFmt numFmtId="204" formatCode="_(* #,##0.0_);_(* \(#,##0.0\);_(* &quot;-&quot;??_);_(@_)"/>
    <numFmt numFmtId="205" formatCode="_(* #,##0_);_(* \(#,##0\);_(* &quot;-&quot;??_);_(@_)"/>
    <numFmt numFmtId="206" formatCode="_(* #,##0.0_);_(* \(#,##0.0\);_(* &quot;-&quot;?_);_(@_)"/>
    <numFmt numFmtId="207" formatCode="_(* #,##0.0_);_(* \(#,##0.0\);_(* &quot;-&quot;_);_(@_)"/>
    <numFmt numFmtId="208" formatCode="_(* #,##0.00_);_(* \(#,##0.00\);_(* &quot;-&quot;_);_(@_)"/>
    <numFmt numFmtId="209" formatCode="_(* #,##0.000_);_(* \(#,##0.000\);_(* &quot;-&quot;_);_(@_)"/>
    <numFmt numFmtId="210" formatCode="0.0"/>
    <numFmt numFmtId="211" formatCode="_(* #,##0.0000_);_(* \(#,##0.0000\);_(* &quot;-&quot;_);_(@_)"/>
    <numFmt numFmtId="212" formatCode="_(* #,##0.000_);_(* \(#,##0.000\);_(* &quot;-&quot;??_);_(@_)"/>
    <numFmt numFmtId="213" formatCode="&quot;*&quot;#,##0_);\(#,##0\)"/>
    <numFmt numFmtId="214" formatCode="&quot;*&quot;#,##0_);&quot;*&quot;\(#,##0\)"/>
    <numFmt numFmtId="215" formatCode="_-* #,##0.000_-;\-* #,##0.000_-;_-* &quot;-&quot;??_-;_-@_-"/>
    <numFmt numFmtId="216" formatCode="&quot;*&quot;#,##0"/>
    <numFmt numFmtId="217" formatCode="_-* #,##0_-;\-* #,##0_-;_-* &quot;-&quot;??_-;_-@_-&quot;w1&quot;"/>
    <numFmt numFmtId="218" formatCode="&quot;W1&quot;_-* #,##0_-;\-* #,##0_-;_-* &quot;-&quot;??_-;_-@_-"/>
    <numFmt numFmtId="219" formatCode="&quot;(W1)&quot;_-* #,##0_-;\-* #,##0_-;_-* &quot;-&quot;??_-;_-@_-"/>
    <numFmt numFmtId="220" formatCode="&quot;(W2)&quot;_-* #,##0_-;\-* #,##0_-;_-* &quot;-&quot;??_-;_-@_-"/>
    <numFmt numFmtId="221" formatCode="&quot;(W3)&quot;_(* #,##0_);_(* \(#,##0\);_(* &quot;-&quot;_);_(@_)"/>
    <numFmt numFmtId="222" formatCode="&quot;(W4)&quot;_(* #,##0_);_(* \(#,##0\);_(* &quot;-&quot;??_);_(@_)"/>
    <numFmt numFmtId="223" formatCode="&quot;(W5)&quot;_(* #,##0_);_(* \(#,##0\);_(* &quot;-&quot;_);_(@_)"/>
    <numFmt numFmtId="224" formatCode="0.0000%"/>
    <numFmt numFmtId="225" formatCode="0.000"/>
    <numFmt numFmtId="226" formatCode="_(* #,##0.0000_);_(* \(#,##0.0000\);_(* &quot;-&quot;??_);_(@_)"/>
    <numFmt numFmtId="227" formatCode="&quot;S$&quot;#,##0;\-#,##0"/>
    <numFmt numFmtId="228" formatCode="_-* #,##0.000_-;\-* #,##0.000_-;_-* &quot;-&quot;???_-;_-@_-"/>
    <numFmt numFmtId="229" formatCode="_-* #,##0.0000_-;\-* #,##0.0000_-;_-* &quot;-&quot;??_-;_-@_-"/>
    <numFmt numFmtId="230" formatCode="_-* #,##0.00000_-;\-* #,##0.00000_-;_-* &quot;-&quot;??_-;_-@_-"/>
    <numFmt numFmtId="231" formatCode="_-* #,##0.000000_-;\-* #,##0.000000_-;_-* &quot;-&quot;??_-;_-@_-"/>
    <numFmt numFmtId="232" formatCode="_-* #,##0.0000000_-;\-* #,##0.0000000_-;_-* &quot;-&quot;??_-;_-@_-"/>
    <numFmt numFmtId="233" formatCode="_-* #,##0.00000000_-;\-* #,##0.00000000_-;_-* &quot;-&quot;??_-;_-@_-"/>
    <numFmt numFmtId="234" formatCode="_-* #,##0.000000000_-;\-* #,##0.000000000_-;_-* &quot;-&quot;??_-;_-@_-"/>
    <numFmt numFmtId="235" formatCode="_(* #,##0.000000000_);_(* \(#,##0.000000000\);_(* &quot;-&quot;?????????_);_(@_)"/>
    <numFmt numFmtId="236" formatCode="_(* #,##0.0000_);_(* \(#,##0.0000\);_(* &quot;-&quot;????_);_(@_)"/>
    <numFmt numFmtId="237" formatCode="[$SGD]\ #,##0.00_);\([$SGD]\ #,##0.00\)"/>
    <numFmt numFmtId="238" formatCode="_(* #,##0.00000_);_(* \(#,##0.00000\);_(* &quot;-&quot;?????_);_(@_)"/>
    <numFmt numFmtId="239" formatCode="_-* #,##0.0_-;\-* #,##0.0_-;_-* &quot;-&quot;?_-;_-@_-"/>
    <numFmt numFmtId="240" formatCode="[$S$]\ #,##0.00"/>
    <numFmt numFmtId="241" formatCode="&quot;$&quot;#,##0.00"/>
    <numFmt numFmtId="242" formatCode="[$S$]\ #,##0.0"/>
    <numFmt numFmtId="243" formatCode="[$S$]\ #,##0"/>
    <numFmt numFmtId="244" formatCode="&quot;$&quot;#,##0.0"/>
    <numFmt numFmtId="245" formatCode="_ * #,##0_ ;_ * \-#,##0_ ;_ * &quot;-&quot;??_ ;_ @_ "/>
    <numFmt numFmtId="246" formatCode="_ * #,##0_ ;_ * \-#,##0_ ;_ * &quot;-&quot;_ ;_ @_ "/>
    <numFmt numFmtId="247" formatCode="0.00000%"/>
    <numFmt numFmtId="248" formatCode="_(* #,##0.00000_);_(* \(#,##0.00000\);_(* &quot;-&quot;_);_(@_)"/>
    <numFmt numFmtId="249" formatCode="_(* #,##0.000000_);_(* \(#,##0.000000\);_(* &quot;-&quot;_);_(@_)"/>
    <numFmt numFmtId="250" formatCode="#,##0.000000_);\(#,##0.000000\)"/>
    <numFmt numFmtId="251" formatCode="#,##0.0000000_);\(#,##0.0000000\)"/>
    <numFmt numFmtId="252" formatCode="0_);\(0\)"/>
    <numFmt numFmtId="253" formatCode="0.00;[Red]0.00"/>
    <numFmt numFmtId="254" formatCode="0.0;[Red]0.0"/>
    <numFmt numFmtId="255" formatCode="0;[Red]0"/>
    <numFmt numFmtId="256" formatCode="&quot;S$&quot;#,##0_);\(#,##0\)"/>
    <numFmt numFmtId="257" formatCode="#,##0.0_);[Red]\(#,##0.0\)"/>
    <numFmt numFmtId="258" formatCode="#,##0.000_);[Red]\(#,##0.000\)"/>
    <numFmt numFmtId="259" formatCode="#,##0.0000_);[Red]\(#,##0.0000\)"/>
    <numFmt numFmtId="260" formatCode="_(* #,##0.00000_);_(* \(#,##0.00000\);_(* &quot;-&quot;??_);_(@_)"/>
    <numFmt numFmtId="261" formatCode="dd/mm/yyyy"/>
    <numFmt numFmtId="262" formatCode="[$USD]\ #,##0_);\([$USD]\ #,##0\)"/>
    <numFmt numFmtId="263" formatCode="[$SGD]\ #,##0_);\([$SGD]\ #,##0\)"/>
    <numFmt numFmtId="264" formatCode="[$USD]\ #,##0.0_);\([$USD]\ #,##0.0\)"/>
    <numFmt numFmtId="265" formatCode="[$USD]\ #,##0.00_);\([$USD]\ #,##0.00\)"/>
    <numFmt numFmtId="266" formatCode="dd\-mm\-yyyy"/>
    <numFmt numFmtId="267" formatCode="dd/m/yyyy"/>
    <numFmt numFmtId="268" formatCode="mm/dd/yy"/>
    <numFmt numFmtId="269" formatCode="dd/m/yy"/>
  </numFmts>
  <fonts count="10">
    <font>
      <sz val="10"/>
      <name val="DUTCH"/>
      <family val="0"/>
    </font>
    <font>
      <sz val="11"/>
      <name val="Arial"/>
      <family val="0"/>
    </font>
    <font>
      <sz val="10"/>
      <name val="CG Times"/>
      <family val="1"/>
    </font>
    <font>
      <sz val="9"/>
      <name val="CG Times"/>
      <family val="1"/>
    </font>
    <font>
      <b/>
      <sz val="11"/>
      <name val="CG Times"/>
      <family val="1"/>
    </font>
    <font>
      <sz val="11"/>
      <name val="CG Times"/>
      <family val="1"/>
    </font>
    <font>
      <u val="single"/>
      <sz val="11"/>
      <name val="CG Times"/>
      <family val="1"/>
    </font>
    <font>
      <vertAlign val="superscript"/>
      <sz val="11"/>
      <name val="CG Times"/>
      <family val="1"/>
    </font>
    <font>
      <sz val="11"/>
      <color indexed="41"/>
      <name val="CG Times"/>
      <family val="1"/>
    </font>
    <font>
      <i/>
      <sz val="10"/>
      <name val="CG Times"/>
      <family val="1"/>
    </font>
  </fonts>
  <fills count="2">
    <fill>
      <patternFill/>
    </fill>
    <fill>
      <patternFill patternType="gray125"/>
    </fill>
  </fills>
  <borders count="18">
    <border>
      <left/>
      <right/>
      <top/>
      <bottom/>
      <diagonal/>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style="thin"/>
      <bottom style="double"/>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color indexed="63"/>
      </bottom>
    </border>
    <border>
      <left style="thin"/>
      <right style="thin"/>
      <top style="thin"/>
      <bottom style="thin"/>
    </border>
    <border>
      <left>
        <color indexed="63"/>
      </left>
      <right>
        <color indexed="63"/>
      </right>
      <top style="thin"/>
      <bottom style="thin"/>
    </border>
    <border>
      <left>
        <color indexed="63"/>
      </left>
      <right>
        <color indexed="63"/>
      </right>
      <top style="double"/>
      <bottom style="double"/>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9" fontId="1" fillId="0" borderId="0" applyFont="0" applyFill="0" applyBorder="0" applyAlignment="0" applyProtection="0"/>
  </cellStyleXfs>
  <cellXfs count="120">
    <xf numFmtId="0" fontId="0" fillId="0" borderId="0" xfId="0" applyAlignment="1">
      <alignment/>
    </xf>
    <xf numFmtId="0" fontId="2" fillId="0" borderId="0" xfId="0" applyFont="1" applyAlignment="1">
      <alignment/>
    </xf>
    <xf numFmtId="0" fontId="5" fillId="0" borderId="0" xfId="0" applyFont="1" applyAlignment="1">
      <alignment/>
    </xf>
    <xf numFmtId="0" fontId="4" fillId="0" borderId="0" xfId="0" applyFont="1" applyAlignment="1">
      <alignment/>
    </xf>
    <xf numFmtId="0" fontId="5" fillId="0" borderId="0" xfId="0" applyFont="1" applyAlignment="1">
      <alignment horizontal="right"/>
    </xf>
    <xf numFmtId="0" fontId="4" fillId="0" borderId="0" xfId="0" applyFont="1" applyAlignment="1">
      <alignment horizontal="right"/>
    </xf>
    <xf numFmtId="0" fontId="5" fillId="0" borderId="0" xfId="0" applyFont="1" applyAlignment="1">
      <alignment horizontal="center"/>
    </xf>
    <xf numFmtId="41" fontId="5" fillId="0" borderId="0" xfId="0" applyNumberFormat="1" applyFont="1" applyAlignment="1">
      <alignment/>
    </xf>
    <xf numFmtId="41" fontId="5" fillId="0" borderId="0" xfId="0" applyNumberFormat="1" applyFont="1" applyAlignment="1">
      <alignment horizontal="right"/>
    </xf>
    <xf numFmtId="0" fontId="5" fillId="0" borderId="0" xfId="0" applyFont="1" applyAlignment="1">
      <alignment/>
    </xf>
    <xf numFmtId="0" fontId="5" fillId="0" borderId="0" xfId="0" applyFont="1" applyAlignment="1">
      <alignment horizontal="right" wrapText="1"/>
    </xf>
    <xf numFmtId="0" fontId="6" fillId="0" borderId="0" xfId="0" applyFont="1" applyAlignment="1">
      <alignment horizontal="left"/>
    </xf>
    <xf numFmtId="37" fontId="5" fillId="0" borderId="0" xfId="0" applyNumberFormat="1" applyFont="1" applyAlignment="1">
      <alignment/>
    </xf>
    <xf numFmtId="37" fontId="5" fillId="0" borderId="0" xfId="0" applyNumberFormat="1" applyFont="1" applyAlignment="1">
      <alignment horizontal="right" vertical="top"/>
    </xf>
    <xf numFmtId="37" fontId="5" fillId="0" borderId="0" xfId="0" applyNumberFormat="1" applyFont="1" applyAlignment="1">
      <alignment wrapText="1"/>
    </xf>
    <xf numFmtId="37" fontId="5" fillId="0" borderId="0" xfId="0" applyNumberFormat="1" applyFont="1" applyBorder="1" applyAlignment="1">
      <alignment/>
    </xf>
    <xf numFmtId="37" fontId="5" fillId="0" borderId="0" xfId="0" applyNumberFormat="1" applyFont="1" applyBorder="1" applyAlignment="1">
      <alignment horizontal="left" wrapText="1"/>
    </xf>
    <xf numFmtId="198" fontId="5" fillId="0" borderId="0" xfId="0" applyNumberFormat="1" applyFont="1" applyAlignment="1">
      <alignment/>
    </xf>
    <xf numFmtId="198" fontId="5" fillId="0" borderId="1" xfId="0" applyNumberFormat="1" applyFont="1" applyBorder="1" applyAlignment="1">
      <alignment/>
    </xf>
    <xf numFmtId="198" fontId="5" fillId="0" borderId="0" xfId="0" applyNumberFormat="1" applyFont="1" applyBorder="1" applyAlignment="1">
      <alignment/>
    </xf>
    <xf numFmtId="37" fontId="5" fillId="0" borderId="0" xfId="0" applyNumberFormat="1" applyFont="1" applyAlignment="1">
      <alignment horizontal="right"/>
    </xf>
    <xf numFmtId="0" fontId="5" fillId="0" borderId="0" xfId="0" applyFont="1" applyAlignment="1">
      <alignment horizontal="justify" vertical="top" wrapText="1"/>
    </xf>
    <xf numFmtId="39" fontId="5" fillId="0" borderId="1" xfId="0" applyNumberFormat="1" applyFont="1" applyBorder="1" applyAlignment="1">
      <alignment/>
    </xf>
    <xf numFmtId="38" fontId="5" fillId="0" borderId="0" xfId="0" applyNumberFormat="1" applyFont="1" applyAlignment="1">
      <alignment/>
    </xf>
    <xf numFmtId="0" fontId="6" fillId="0" borderId="0" xfId="0" applyFont="1" applyAlignment="1">
      <alignment/>
    </xf>
    <xf numFmtId="0" fontId="6" fillId="0" borderId="0" xfId="0" applyFont="1" applyAlignment="1">
      <alignment horizontal="center"/>
    </xf>
    <xf numFmtId="0" fontId="5" fillId="0" borderId="0" xfId="0" applyFont="1" applyAlignment="1">
      <alignment horizontal="left" indent="1"/>
    </xf>
    <xf numFmtId="0" fontId="5" fillId="0" borderId="0" xfId="0" applyFont="1" applyBorder="1" applyAlignment="1">
      <alignment horizontal="left" indent="1"/>
    </xf>
    <xf numFmtId="0" fontId="5" fillId="0" borderId="0" xfId="0" applyFont="1" applyBorder="1" applyAlignment="1">
      <alignment horizontal="center"/>
    </xf>
    <xf numFmtId="0" fontId="5" fillId="0" borderId="0" xfId="0" applyFont="1" applyAlignment="1">
      <alignment horizontal="left" wrapText="1" indent="2"/>
    </xf>
    <xf numFmtId="0" fontId="5" fillId="0" borderId="0" xfId="0" applyFont="1" applyAlignment="1">
      <alignment horizontal="left" indent="2"/>
    </xf>
    <xf numFmtId="39" fontId="5" fillId="0" borderId="0" xfId="0" applyNumberFormat="1" applyFont="1" applyAlignment="1">
      <alignment/>
    </xf>
    <xf numFmtId="2" fontId="5" fillId="0" borderId="0" xfId="0" applyNumberFormat="1" applyFont="1" applyBorder="1" applyAlignment="1">
      <alignment/>
    </xf>
    <xf numFmtId="40" fontId="5" fillId="0" borderId="0" xfId="0" applyNumberFormat="1" applyFont="1" applyAlignment="1">
      <alignment/>
    </xf>
    <xf numFmtId="0" fontId="5" fillId="0" borderId="0" xfId="0" applyFont="1" applyAlignment="1">
      <alignment horizontal="justify" wrapText="1"/>
    </xf>
    <xf numFmtId="37" fontId="5" fillId="0" borderId="0" xfId="0" applyNumberFormat="1" applyFont="1" applyBorder="1" applyAlignment="1">
      <alignment horizontal="left"/>
    </xf>
    <xf numFmtId="39" fontId="5" fillId="0" borderId="0" xfId="0" applyNumberFormat="1" applyFont="1" applyBorder="1" applyAlignment="1">
      <alignment/>
    </xf>
    <xf numFmtId="0" fontId="4" fillId="0" borderId="0" xfId="0" applyFont="1" applyAlignment="1">
      <alignment horizontal="left"/>
    </xf>
    <xf numFmtId="0" fontId="5" fillId="0" borderId="0" xfId="0" applyFont="1" applyAlignment="1">
      <alignment wrapText="1"/>
    </xf>
    <xf numFmtId="0" fontId="5" fillId="0" borderId="0" xfId="0" applyFont="1" applyAlignment="1">
      <alignment horizontal="right" vertical="top"/>
    </xf>
    <xf numFmtId="0" fontId="5" fillId="0" borderId="0" xfId="0" applyFont="1" applyAlignment="1">
      <alignment horizontal="justify" vertical="top"/>
    </xf>
    <xf numFmtId="38" fontId="5" fillId="0" borderId="0" xfId="0" applyNumberFormat="1" applyFont="1" applyAlignment="1">
      <alignment horizontal="right"/>
    </xf>
    <xf numFmtId="0" fontId="5" fillId="0" borderId="0" xfId="0" applyFont="1" applyAlignment="1">
      <alignment horizontal="left"/>
    </xf>
    <xf numFmtId="37" fontId="5" fillId="0" borderId="0" xfId="0" applyNumberFormat="1" applyFont="1" applyAlignment="1">
      <alignment horizontal="justify" vertical="top"/>
    </xf>
    <xf numFmtId="41" fontId="5" fillId="0" borderId="2" xfId="0" applyNumberFormat="1" applyFont="1" applyBorder="1" applyAlignment="1">
      <alignment/>
    </xf>
    <xf numFmtId="41" fontId="5" fillId="0" borderId="3" xfId="0" applyNumberFormat="1" applyFont="1" applyBorder="1" applyAlignment="1">
      <alignment/>
    </xf>
    <xf numFmtId="41" fontId="5" fillId="0" borderId="4" xfId="0" applyNumberFormat="1" applyFont="1" applyBorder="1" applyAlignment="1">
      <alignment/>
    </xf>
    <xf numFmtId="41" fontId="5" fillId="0" borderId="5" xfId="0" applyNumberFormat="1" applyFont="1" applyBorder="1" applyAlignment="1">
      <alignment/>
    </xf>
    <xf numFmtId="41" fontId="5" fillId="0" borderId="0" xfId="0" applyNumberFormat="1" applyFont="1" applyBorder="1" applyAlignment="1">
      <alignment/>
    </xf>
    <xf numFmtId="41" fontId="5" fillId="0" borderId="6" xfId="0" applyNumberFormat="1" applyFont="1" applyBorder="1" applyAlignment="1">
      <alignment/>
    </xf>
    <xf numFmtId="41" fontId="5" fillId="0" borderId="7" xfId="0" applyNumberFormat="1" applyFont="1" applyBorder="1" applyAlignment="1">
      <alignment/>
    </xf>
    <xf numFmtId="0" fontId="5" fillId="0" borderId="0" xfId="0" applyFont="1" applyAlignment="1">
      <alignment vertical="center"/>
    </xf>
    <xf numFmtId="0" fontId="5" fillId="0" borderId="8" xfId="0" applyFont="1" applyBorder="1" applyAlignment="1">
      <alignment/>
    </xf>
    <xf numFmtId="0" fontId="5" fillId="0" borderId="5" xfId="0" applyFont="1" applyBorder="1" applyAlignment="1">
      <alignment horizontal="center" wrapText="1"/>
    </xf>
    <xf numFmtId="0" fontId="5" fillId="0" borderId="5" xfId="0" applyFont="1" applyBorder="1" applyAlignment="1">
      <alignment horizontal="center"/>
    </xf>
    <xf numFmtId="0" fontId="5" fillId="0" borderId="5" xfId="0" applyFont="1" applyBorder="1" applyAlignment="1">
      <alignment/>
    </xf>
    <xf numFmtId="0" fontId="5" fillId="0" borderId="9" xfId="0" applyFont="1" applyBorder="1" applyAlignment="1">
      <alignment/>
    </xf>
    <xf numFmtId="0" fontId="5" fillId="0" borderId="7" xfId="0" applyFont="1" applyBorder="1" applyAlignment="1">
      <alignment/>
    </xf>
    <xf numFmtId="0" fontId="5" fillId="0" borderId="10" xfId="0" applyFont="1" applyBorder="1" applyAlignment="1">
      <alignment horizontal="right"/>
    </xf>
    <xf numFmtId="0" fontId="5" fillId="0" borderId="0" xfId="0" applyFont="1" applyAlignment="1">
      <alignment horizontal="left" indent="3"/>
    </xf>
    <xf numFmtId="41" fontId="5" fillId="0" borderId="0" xfId="15" applyNumberFormat="1" applyFont="1" applyAlignment="1">
      <alignment/>
    </xf>
    <xf numFmtId="0" fontId="5" fillId="0" borderId="10" xfId="0" applyFont="1" applyBorder="1" applyAlignment="1" quotePrefix="1">
      <alignment horizontal="right"/>
    </xf>
    <xf numFmtId="210" fontId="5" fillId="0" borderId="7" xfId="0" applyNumberFormat="1" applyFont="1" applyBorder="1" applyAlignment="1">
      <alignment horizontal="center"/>
    </xf>
    <xf numFmtId="41" fontId="5" fillId="0" borderId="0" xfId="0" applyNumberFormat="1" applyFont="1" applyFill="1" applyBorder="1" applyAlignment="1">
      <alignment/>
    </xf>
    <xf numFmtId="41" fontId="5" fillId="0" borderId="1" xfId="0" applyNumberFormat="1" applyFont="1" applyBorder="1" applyAlignment="1">
      <alignment/>
    </xf>
    <xf numFmtId="41" fontId="5" fillId="0" borderId="1" xfId="0" applyNumberFormat="1" applyFont="1" applyFill="1" applyBorder="1" applyAlignment="1">
      <alignment/>
    </xf>
    <xf numFmtId="41" fontId="5" fillId="0" borderId="11" xfId="0" applyNumberFormat="1" applyFont="1" applyBorder="1" applyAlignment="1">
      <alignment/>
    </xf>
    <xf numFmtId="41" fontId="5" fillId="0" borderId="6" xfId="0" applyNumberFormat="1" applyFont="1" applyBorder="1" applyAlignment="1">
      <alignment horizontal="right"/>
    </xf>
    <xf numFmtId="41" fontId="5" fillId="0" borderId="12" xfId="0" applyNumberFormat="1" applyFont="1" applyBorder="1" applyAlignment="1">
      <alignment horizontal="right"/>
    </xf>
    <xf numFmtId="41" fontId="5" fillId="0" borderId="0" xfId="0" applyNumberFormat="1" applyFont="1" applyBorder="1" applyAlignment="1">
      <alignment horizontal="right"/>
    </xf>
    <xf numFmtId="41" fontId="5" fillId="0" borderId="0" xfId="15" applyNumberFormat="1" applyFont="1" applyBorder="1" applyAlignment="1">
      <alignment horizontal="right"/>
    </xf>
    <xf numFmtId="41" fontId="5" fillId="0" borderId="13" xfId="15" applyNumberFormat="1" applyFont="1" applyFill="1" applyBorder="1" applyAlignment="1">
      <alignment horizontal="right"/>
    </xf>
    <xf numFmtId="41" fontId="5" fillId="0" borderId="2" xfId="0" applyNumberFormat="1" applyFont="1" applyBorder="1" applyAlignment="1">
      <alignment horizontal="right"/>
    </xf>
    <xf numFmtId="41" fontId="5" fillId="0" borderId="3" xfId="0" applyNumberFormat="1" applyFont="1" applyBorder="1" applyAlignment="1">
      <alignment horizontal="right"/>
    </xf>
    <xf numFmtId="41" fontId="5" fillId="0" borderId="4" xfId="0" applyNumberFormat="1" applyFont="1" applyBorder="1" applyAlignment="1">
      <alignment horizontal="right"/>
    </xf>
    <xf numFmtId="41" fontId="5" fillId="0" borderId="5" xfId="0" applyNumberFormat="1" applyFont="1" applyBorder="1" applyAlignment="1">
      <alignment horizontal="right"/>
    </xf>
    <xf numFmtId="41" fontId="5" fillId="0" borderId="6" xfId="0" applyNumberFormat="1" applyFont="1" applyFill="1" applyBorder="1" applyAlignment="1">
      <alignment horizontal="right"/>
    </xf>
    <xf numFmtId="41" fontId="5" fillId="0" borderId="0" xfId="0" applyNumberFormat="1" applyFont="1" applyFill="1" applyAlignment="1">
      <alignment horizontal="right"/>
    </xf>
    <xf numFmtId="41" fontId="5" fillId="0" borderId="3" xfId="0" applyNumberFormat="1" applyFont="1" applyFill="1" applyBorder="1" applyAlignment="1">
      <alignment horizontal="right"/>
    </xf>
    <xf numFmtId="41" fontId="5" fillId="0" borderId="5" xfId="0" applyNumberFormat="1" applyFont="1" applyFill="1" applyBorder="1" applyAlignment="1">
      <alignment horizontal="right"/>
    </xf>
    <xf numFmtId="41" fontId="5" fillId="0" borderId="4" xfId="0" applyNumberFormat="1" applyFont="1" applyFill="1" applyBorder="1" applyAlignment="1">
      <alignment horizontal="right"/>
    </xf>
    <xf numFmtId="269" fontId="5" fillId="0" borderId="0" xfId="0" applyNumberFormat="1" applyFont="1" applyAlignment="1">
      <alignment/>
    </xf>
    <xf numFmtId="41" fontId="5" fillId="0" borderId="13" xfId="0" applyNumberFormat="1" applyFont="1" applyBorder="1" applyAlignment="1">
      <alignment/>
    </xf>
    <xf numFmtId="0" fontId="3" fillId="0" borderId="0" xfId="0" applyFont="1" applyAlignment="1">
      <alignment/>
    </xf>
    <xf numFmtId="171" fontId="5" fillId="0" borderId="1" xfId="15" applyFont="1" applyBorder="1" applyAlignment="1">
      <alignment/>
    </xf>
    <xf numFmtId="0" fontId="5" fillId="0" borderId="0" xfId="0" applyFont="1" applyBorder="1" applyAlignment="1">
      <alignment/>
    </xf>
    <xf numFmtId="41" fontId="8" fillId="0" borderId="0" xfId="15" applyNumberFormat="1" applyFont="1" applyAlignment="1">
      <alignment/>
    </xf>
    <xf numFmtId="41" fontId="8" fillId="0" borderId="0" xfId="0" applyNumberFormat="1" applyFont="1" applyAlignment="1">
      <alignment/>
    </xf>
    <xf numFmtId="0" fontId="2" fillId="0" borderId="0" xfId="0" applyFont="1" applyAlignment="1">
      <alignment wrapText="1"/>
    </xf>
    <xf numFmtId="0" fontId="2" fillId="0" borderId="0" xfId="0" applyFont="1" applyAlignment="1">
      <alignment horizontal="center" wrapText="1"/>
    </xf>
    <xf numFmtId="0" fontId="2" fillId="0" borderId="0" xfId="0" applyFont="1" applyAlignment="1">
      <alignment horizontal="right" wrapText="1"/>
    </xf>
    <xf numFmtId="261" fontId="5" fillId="0" borderId="0" xfId="0" applyNumberFormat="1" applyFont="1" applyAlignment="1">
      <alignment horizontal="right" wrapText="1"/>
    </xf>
    <xf numFmtId="41" fontId="5" fillId="0" borderId="0" xfId="0" applyNumberFormat="1" applyFont="1" applyAlignment="1">
      <alignment horizontal="left"/>
    </xf>
    <xf numFmtId="41" fontId="5" fillId="0" borderId="2" xfId="0" applyNumberFormat="1" applyFont="1" applyFill="1" applyBorder="1" applyAlignment="1">
      <alignment horizontal="right"/>
    </xf>
    <xf numFmtId="0" fontId="9" fillId="0" borderId="0" xfId="0" applyFont="1" applyAlignment="1">
      <alignment/>
    </xf>
    <xf numFmtId="267" fontId="5" fillId="0" borderId="0" xfId="0" applyNumberFormat="1" applyFont="1" applyAlignment="1">
      <alignment/>
    </xf>
    <xf numFmtId="0" fontId="5" fillId="0" borderId="0" xfId="0" applyFont="1" applyBorder="1" applyAlignment="1">
      <alignment horizontal="left"/>
    </xf>
    <xf numFmtId="261" fontId="5" fillId="0" borderId="0" xfId="0" applyNumberFormat="1" applyFont="1" applyAlignment="1" quotePrefix="1">
      <alignment horizontal="right"/>
    </xf>
    <xf numFmtId="14" fontId="5" fillId="0" borderId="0" xfId="0" applyNumberFormat="1" applyFont="1" applyAlignment="1" quotePrefix="1">
      <alignment horizontal="right"/>
    </xf>
    <xf numFmtId="261" fontId="5" fillId="0" borderId="0" xfId="0" applyNumberFormat="1" applyFont="1" applyAlignment="1">
      <alignment horizontal="right"/>
    </xf>
    <xf numFmtId="0" fontId="2" fillId="0" borderId="0" xfId="0" applyFont="1" applyAlignment="1">
      <alignment horizontal="center" wrapText="1"/>
    </xf>
    <xf numFmtId="197" fontId="5" fillId="0" borderId="9" xfId="15" applyNumberFormat="1" applyFont="1" applyBorder="1" applyAlignment="1">
      <alignment horizontal="center"/>
    </xf>
    <xf numFmtId="197" fontId="5" fillId="0" borderId="14" xfId="15" applyNumberFormat="1" applyFont="1" applyBorder="1" applyAlignment="1">
      <alignment horizontal="center"/>
    </xf>
    <xf numFmtId="0" fontId="5" fillId="0" borderId="15" xfId="0" applyFont="1" applyBorder="1" applyAlignment="1">
      <alignment horizontal="center" wrapText="1"/>
    </xf>
    <xf numFmtId="0" fontId="5" fillId="0" borderId="16" xfId="0" applyFont="1" applyBorder="1" applyAlignment="1">
      <alignment horizontal="center" wrapText="1"/>
    </xf>
    <xf numFmtId="49" fontId="5" fillId="0" borderId="15" xfId="0" applyNumberFormat="1" applyFont="1" applyBorder="1" applyAlignment="1">
      <alignment horizontal="center" wrapText="1"/>
    </xf>
    <xf numFmtId="0" fontId="0" fillId="0" borderId="16" xfId="0" applyBorder="1" applyAlignment="1">
      <alignment horizontal="center"/>
    </xf>
    <xf numFmtId="197" fontId="5" fillId="0" borderId="8" xfId="15" applyNumberFormat="1" applyFont="1" applyBorder="1" applyAlignment="1" quotePrefix="1">
      <alignment horizontal="center"/>
    </xf>
    <xf numFmtId="197" fontId="5" fillId="0" borderId="17" xfId="15" applyNumberFormat="1" applyFont="1" applyBorder="1" applyAlignment="1" quotePrefix="1">
      <alignment horizontal="center"/>
    </xf>
    <xf numFmtId="197" fontId="5" fillId="0" borderId="9" xfId="15" applyNumberFormat="1" applyFont="1" applyBorder="1" applyAlignment="1" quotePrefix="1">
      <alignment horizontal="center"/>
    </xf>
    <xf numFmtId="197" fontId="5" fillId="0" borderId="14" xfId="15" applyNumberFormat="1" applyFont="1" applyBorder="1" applyAlignment="1" quotePrefix="1">
      <alignment horizontal="center"/>
    </xf>
    <xf numFmtId="197" fontId="5" fillId="0" borderId="8" xfId="15" applyNumberFormat="1" applyFont="1" applyBorder="1" applyAlignment="1">
      <alignment horizontal="center"/>
    </xf>
    <xf numFmtId="197" fontId="5" fillId="0" borderId="17" xfId="15" applyNumberFormat="1" applyFont="1" applyBorder="1" applyAlignment="1">
      <alignment horizontal="center"/>
    </xf>
    <xf numFmtId="0" fontId="5" fillId="0" borderId="0" xfId="0" applyFont="1" applyAlignment="1">
      <alignment horizontal="justify" wrapText="1"/>
    </xf>
    <xf numFmtId="41" fontId="5" fillId="0" borderId="0" xfId="0" applyNumberFormat="1" applyFont="1" applyAlignment="1">
      <alignment horizontal="center" vertical="top"/>
    </xf>
    <xf numFmtId="37" fontId="5" fillId="0" borderId="0" xfId="0" applyNumberFormat="1" applyFont="1" applyAlignment="1">
      <alignment horizontal="right" wrapText="1"/>
    </xf>
    <xf numFmtId="0" fontId="5" fillId="0" borderId="0" xfId="0" applyFont="1" applyAlignment="1">
      <alignment horizontal="justify" vertical="top"/>
    </xf>
    <xf numFmtId="0" fontId="5" fillId="0" borderId="0" xfId="0" applyFont="1" applyAlignment="1">
      <alignment horizontal="left" wrapText="1" indent="2"/>
    </xf>
    <xf numFmtId="0" fontId="5" fillId="0" borderId="10" xfId="0" applyFont="1" applyBorder="1" applyAlignment="1">
      <alignment horizontal="left" wrapText="1" indent="2"/>
    </xf>
    <xf numFmtId="0" fontId="5" fillId="0" borderId="0" xfId="0"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99</xdr:row>
      <xdr:rowOff>9525</xdr:rowOff>
    </xdr:from>
    <xdr:to>
      <xdr:col>9</xdr:col>
      <xdr:colOff>1057275</xdr:colOff>
      <xdr:row>100</xdr:row>
      <xdr:rowOff>0</xdr:rowOff>
    </xdr:to>
    <xdr:sp>
      <xdr:nvSpPr>
        <xdr:cNvPr id="1" name="TextBox 17"/>
        <xdr:cNvSpPr txBox="1">
          <a:spLocks noChangeArrowheads="1"/>
        </xdr:cNvSpPr>
      </xdr:nvSpPr>
      <xdr:spPr>
        <a:xfrm>
          <a:off x="514350" y="23260050"/>
          <a:ext cx="8382000" cy="381000"/>
        </a:xfrm>
        <a:prstGeom prst="rect">
          <a:avLst/>
        </a:prstGeom>
        <a:solidFill>
          <a:srgbClr val="FFFFFF"/>
        </a:solidFill>
        <a:ln w="9525" cmpd="sng">
          <a:noFill/>
        </a:ln>
      </xdr:spPr>
      <xdr:txBody>
        <a:bodyPr vertOverflow="clip" wrap="square"/>
        <a:p>
          <a:pPr algn="just">
            <a:defRPr/>
          </a:pPr>
          <a:r>
            <a:rPr lang="en-US" cap="none" sz="1100" b="0" i="0" u="none" baseline="0"/>
            <a:t>The quarterly financial statements have been prepared using the same accounting policies and methods of computation as compared with the most recent annual financial statements.</a:t>
          </a:r>
        </a:p>
      </xdr:txBody>
    </xdr:sp>
    <xdr:clientData/>
  </xdr:twoCellAnchor>
  <xdr:oneCellAnchor>
    <xdr:from>
      <xdr:col>1</xdr:col>
      <xdr:colOff>9525</xdr:colOff>
      <xdr:row>141</xdr:row>
      <xdr:rowOff>19050</xdr:rowOff>
    </xdr:from>
    <xdr:ext cx="8401050" cy="400050"/>
    <xdr:sp>
      <xdr:nvSpPr>
        <xdr:cNvPr id="2" name="TextBox 20"/>
        <xdr:cNvSpPr txBox="1">
          <a:spLocks noChangeArrowheads="1"/>
        </xdr:cNvSpPr>
      </xdr:nvSpPr>
      <xdr:spPr>
        <a:xfrm>
          <a:off x="495300" y="31842075"/>
          <a:ext cx="8401050" cy="400050"/>
        </a:xfrm>
        <a:prstGeom prst="rect">
          <a:avLst/>
        </a:prstGeom>
        <a:solidFill>
          <a:srgbClr val="FFFFFF"/>
        </a:solidFill>
        <a:ln w="9525" cmpd="sng">
          <a:noFill/>
        </a:ln>
      </xdr:spPr>
      <xdr:txBody>
        <a:bodyPr vertOverflow="clip" wrap="square"/>
        <a:p>
          <a:pPr algn="just">
            <a:defRPr/>
          </a:pPr>
          <a:r>
            <a:rPr lang="en-US" cap="none" sz="1100" b="0" i="0" u="none" baseline="0"/>
            <a:t>KCHB became a subsidiary of the Company following the completion of acquisition of 77% shareholdings by MCSB. </a:t>
          </a:r>
        </a:p>
      </xdr:txBody>
    </xdr:sp>
    <xdr:clientData/>
  </xdr:oneCellAnchor>
  <xdr:twoCellAnchor>
    <xdr:from>
      <xdr:col>1</xdr:col>
      <xdr:colOff>0</xdr:colOff>
      <xdr:row>204</xdr:row>
      <xdr:rowOff>9525</xdr:rowOff>
    </xdr:from>
    <xdr:to>
      <xdr:col>9</xdr:col>
      <xdr:colOff>1057275</xdr:colOff>
      <xdr:row>205</xdr:row>
      <xdr:rowOff>0</xdr:rowOff>
    </xdr:to>
    <xdr:sp>
      <xdr:nvSpPr>
        <xdr:cNvPr id="3" name="TextBox 23"/>
        <xdr:cNvSpPr txBox="1">
          <a:spLocks noChangeArrowheads="1"/>
        </xdr:cNvSpPr>
      </xdr:nvSpPr>
      <xdr:spPr>
        <a:xfrm>
          <a:off x="485775" y="50492025"/>
          <a:ext cx="8410575" cy="247650"/>
        </a:xfrm>
        <a:prstGeom prst="rect">
          <a:avLst/>
        </a:prstGeom>
        <a:solidFill>
          <a:srgbClr val="FFFFFF"/>
        </a:solidFill>
        <a:ln w="9525" cmpd="sng">
          <a:noFill/>
        </a:ln>
      </xdr:spPr>
      <xdr:txBody>
        <a:bodyPr vertOverflow="clip" wrap="square"/>
        <a:p>
          <a:pPr algn="just">
            <a:defRPr/>
          </a:pPr>
          <a:r>
            <a:rPr lang="en-US" cap="none" sz="1100" b="0" i="0" u="none" baseline="0"/>
            <a:t>There are no pending material litigations as at the date of this report.
</a:t>
          </a:r>
        </a:p>
      </xdr:txBody>
    </xdr:sp>
    <xdr:clientData/>
  </xdr:twoCellAnchor>
  <xdr:twoCellAnchor>
    <xdr:from>
      <xdr:col>1</xdr:col>
      <xdr:colOff>28575</xdr:colOff>
      <xdr:row>158</xdr:row>
      <xdr:rowOff>19050</xdr:rowOff>
    </xdr:from>
    <xdr:to>
      <xdr:col>9</xdr:col>
      <xdr:colOff>1057275</xdr:colOff>
      <xdr:row>158</xdr:row>
      <xdr:rowOff>647700</xdr:rowOff>
    </xdr:to>
    <xdr:sp>
      <xdr:nvSpPr>
        <xdr:cNvPr id="4" name="TextBox 25"/>
        <xdr:cNvSpPr txBox="1">
          <a:spLocks noChangeArrowheads="1"/>
        </xdr:cNvSpPr>
      </xdr:nvSpPr>
      <xdr:spPr>
        <a:xfrm>
          <a:off x="514350" y="40252650"/>
          <a:ext cx="8382000" cy="628650"/>
        </a:xfrm>
        <a:prstGeom prst="rect">
          <a:avLst/>
        </a:prstGeom>
        <a:solidFill>
          <a:srgbClr val="FFFFFF"/>
        </a:solidFill>
        <a:ln w="9525" cmpd="sng">
          <a:noFill/>
        </a:ln>
      </xdr:spPr>
      <xdr:txBody>
        <a:bodyPr vertOverflow="clip" wrap="square"/>
        <a:p>
          <a:pPr algn="just">
            <a:defRPr/>
          </a:pPr>
          <a:r>
            <a:rPr lang="en-US" cap="none" sz="1100" b="0" i="0" u="none" baseline="0"/>
            <a:t>The business of the Group was not subject to any seasonal or cyclical factors during the period under review except that the cement industry is closely linked to the growth of the construction sector which is in turn dependent on the growth of the  overall economy.</a:t>
          </a:r>
        </a:p>
      </xdr:txBody>
    </xdr:sp>
    <xdr:clientData/>
  </xdr:twoCellAnchor>
  <xdr:twoCellAnchor>
    <xdr:from>
      <xdr:col>1</xdr:col>
      <xdr:colOff>0</xdr:colOff>
      <xdr:row>161</xdr:row>
      <xdr:rowOff>9525</xdr:rowOff>
    </xdr:from>
    <xdr:to>
      <xdr:col>9</xdr:col>
      <xdr:colOff>1047750</xdr:colOff>
      <xdr:row>166</xdr:row>
      <xdr:rowOff>161925</xdr:rowOff>
    </xdr:to>
    <xdr:sp>
      <xdr:nvSpPr>
        <xdr:cNvPr id="5" name="TextBox 30"/>
        <xdr:cNvSpPr txBox="1">
          <a:spLocks noChangeArrowheads="1"/>
        </xdr:cNvSpPr>
      </xdr:nvSpPr>
      <xdr:spPr>
        <a:xfrm>
          <a:off x="485775" y="41243250"/>
          <a:ext cx="8401050" cy="2066925"/>
        </a:xfrm>
        <a:prstGeom prst="rect">
          <a:avLst/>
        </a:prstGeom>
        <a:solidFill>
          <a:srgbClr val="FFFFFF"/>
        </a:solidFill>
        <a:ln w="9525" cmpd="sng">
          <a:noFill/>
        </a:ln>
      </xdr:spPr>
      <xdr:txBody>
        <a:bodyPr vertOverflow="clip" wrap="square"/>
        <a:p>
          <a:pPr algn="just">
            <a:defRPr/>
          </a:pPr>
          <a:r>
            <a:rPr lang="en-US" cap="none" sz="1100" b="0" i="0" u="none" baseline="0"/>
            <a:t>During the financial year under review, MCSB redeemed 159,200 Redeemable Convertible Participating Preference Shares ("RCPPS") of RM1.00 each issued to its ultimate holding company, Blue Circle Industries PLC.  Consequently, an amount of RM159,200 equivalent to the par value of the RCPPS redeemed was transferred from retained profits to the Capital Redemption Reserve.  
There were no other issuance and repayment of debt and equity securities, share buy-backs, share cancellations, shares  held as treasury shares and resale of treasury shares during the financial year. 
During the financial year, the Company's issued and paid-up ordinary share capital increased from RM206,689,654 to RM1,446,827,578 following the completion and listing of the 6-for-1 Rights Issue in November 1999.</a:t>
          </a:r>
        </a:p>
      </xdr:txBody>
    </xdr:sp>
    <xdr:clientData/>
  </xdr:twoCellAnchor>
  <xdr:twoCellAnchor>
    <xdr:from>
      <xdr:col>1</xdr:col>
      <xdr:colOff>38100</xdr:colOff>
      <xdr:row>234</xdr:row>
      <xdr:rowOff>9525</xdr:rowOff>
    </xdr:from>
    <xdr:to>
      <xdr:col>10</xdr:col>
      <xdr:colOff>0</xdr:colOff>
      <xdr:row>234</xdr:row>
      <xdr:rowOff>1514475</xdr:rowOff>
    </xdr:to>
    <xdr:sp>
      <xdr:nvSpPr>
        <xdr:cNvPr id="6" name="TextBox 31"/>
        <xdr:cNvSpPr txBox="1">
          <a:spLocks noChangeArrowheads="1"/>
        </xdr:cNvSpPr>
      </xdr:nvSpPr>
      <xdr:spPr>
        <a:xfrm>
          <a:off x="523875" y="56673750"/>
          <a:ext cx="8372475" cy="1504950"/>
        </a:xfrm>
        <a:prstGeom prst="rect">
          <a:avLst/>
        </a:prstGeom>
        <a:solidFill>
          <a:srgbClr val="FFFFFF"/>
        </a:solidFill>
        <a:ln w="9525" cmpd="sng">
          <a:noFill/>
        </a:ln>
      </xdr:spPr>
      <xdr:txBody>
        <a:bodyPr vertOverflow="clip" wrap="square"/>
        <a:p>
          <a:pPr algn="just">
            <a:defRPr/>
          </a:pPr>
          <a:r>
            <a:rPr lang="en-US" cap="none" sz="1100" b="0" i="0" u="none" baseline="0"/>
            <a:t>The Group underwent a very difficult year where lower domestic demand and severe price competition prevailed in the cement industry resulting in the Group registering a loss.  Cement demand in Peninsular Malaysia and Singapore declined by approximately 15% from 1998 levels as construction activities contracted further during the year.  Amidst the difficulties, the Group managed to strengthen its leadership in the Malaysian market with the completion of the acquisition of KCHB in June 1999 and consequently increasing substantially the Group's domestic market share.  Significant progress were made during the year in streamlining the enlarged business operations and maximising benefits arising from the integration of the two biggest cement producers in Malaysia which had softened the adverse impact of the declining domestic market.  </a:t>
          </a:r>
        </a:p>
      </xdr:txBody>
    </xdr:sp>
    <xdr:clientData/>
  </xdr:twoCellAnchor>
  <xdr:twoCellAnchor>
    <xdr:from>
      <xdr:col>1</xdr:col>
      <xdr:colOff>0</xdr:colOff>
      <xdr:row>237</xdr:row>
      <xdr:rowOff>0</xdr:rowOff>
    </xdr:from>
    <xdr:to>
      <xdr:col>10</xdr:col>
      <xdr:colOff>0</xdr:colOff>
      <xdr:row>237</xdr:row>
      <xdr:rowOff>1323975</xdr:rowOff>
    </xdr:to>
    <xdr:sp>
      <xdr:nvSpPr>
        <xdr:cNvPr id="7" name="TextBox 32"/>
        <xdr:cNvSpPr txBox="1">
          <a:spLocks noChangeArrowheads="1"/>
        </xdr:cNvSpPr>
      </xdr:nvSpPr>
      <xdr:spPr>
        <a:xfrm>
          <a:off x="485775" y="58426350"/>
          <a:ext cx="8410575" cy="1323975"/>
        </a:xfrm>
        <a:prstGeom prst="rect">
          <a:avLst/>
        </a:prstGeom>
        <a:solidFill>
          <a:srgbClr val="FFFFFF"/>
        </a:solidFill>
        <a:ln w="9525" cmpd="sng">
          <a:noFill/>
        </a:ln>
      </xdr:spPr>
      <xdr:txBody>
        <a:bodyPr vertOverflow="clip" wrap="square"/>
        <a:p>
          <a:pPr algn="just">
            <a:defRPr/>
          </a:pPr>
          <a:r>
            <a:rPr lang="en-US" cap="none" sz="1100" b="0" i="0" u="none" baseline="0"/>
            <a:t>Against the background of strong economic recovery in Malaysia, the Group is expected to improve its financial performance with focus on further cost savings and efficiency improvements arising from the enlarged Group's operations.  Construction sector which has been the laggard in the 1999 economy is expected to recover in the current year. Based on recent trends and  industry forecasts, the Group expects cement demand in Peninsular Malaysia to grow by more than 20% in the current year.  Prices in the domestic market has already recovered and holds upside potential for the remaining part of the year.  The Group's dividend in year 2000 is expected to reflect its improved performance.</a:t>
          </a:r>
        </a:p>
      </xdr:txBody>
    </xdr:sp>
    <xdr:clientData/>
  </xdr:twoCellAnchor>
  <xdr:twoCellAnchor>
    <xdr:from>
      <xdr:col>1</xdr:col>
      <xdr:colOff>0</xdr:colOff>
      <xdr:row>240</xdr:row>
      <xdr:rowOff>9525</xdr:rowOff>
    </xdr:from>
    <xdr:to>
      <xdr:col>10</xdr:col>
      <xdr:colOff>0</xdr:colOff>
      <xdr:row>240</xdr:row>
      <xdr:rowOff>1514475</xdr:rowOff>
    </xdr:to>
    <xdr:sp>
      <xdr:nvSpPr>
        <xdr:cNvPr id="8" name="TextBox 33"/>
        <xdr:cNvSpPr txBox="1">
          <a:spLocks noChangeArrowheads="1"/>
        </xdr:cNvSpPr>
      </xdr:nvSpPr>
      <xdr:spPr>
        <a:xfrm>
          <a:off x="485775" y="60045600"/>
          <a:ext cx="8410575" cy="1504950"/>
        </a:xfrm>
        <a:prstGeom prst="rect">
          <a:avLst/>
        </a:prstGeom>
        <a:solidFill>
          <a:srgbClr val="FFFFFF"/>
        </a:solidFill>
        <a:ln w="9525" cmpd="sng">
          <a:noFill/>
        </a:ln>
      </xdr:spPr>
      <xdr:txBody>
        <a:bodyPr vertOverflow="clip" wrap="square"/>
        <a:p>
          <a:pPr algn="just">
            <a:defRPr/>
          </a:pPr>
          <a:r>
            <a:rPr lang="en-US" cap="none" sz="1100" b="0" i="0" u="none" baseline="0"/>
            <a:t>In the Abridged Prospectus dated 16 August 1999 for the 6-for-1 Rights Issue, the Directors forecast that, in the absence of unforeseen circumstances, the consolidated profit after taxation and minority interests of the Group for the financial year ending 31 December 1999 will be RM12.223 million.  
Based on the actual performance reported above, the Group posted a net loss after minority interests of RM8.821 million thereby registering a negative variance of RM21.044 million when compared against the profit forecast.  The unfavourable variance is attributed principally to the keen price competition in the domestic market which was more severe than the assumptions made in the profit forecast in August 1999.  
</a:t>
          </a:r>
        </a:p>
      </xdr:txBody>
    </xdr:sp>
    <xdr:clientData/>
  </xdr:twoCellAnchor>
  <xdr:twoCellAnchor>
    <xdr:from>
      <xdr:col>1</xdr:col>
      <xdr:colOff>0</xdr:colOff>
      <xdr:row>267</xdr:row>
      <xdr:rowOff>28575</xdr:rowOff>
    </xdr:from>
    <xdr:to>
      <xdr:col>10</xdr:col>
      <xdr:colOff>0</xdr:colOff>
      <xdr:row>267</xdr:row>
      <xdr:rowOff>457200</xdr:rowOff>
    </xdr:to>
    <xdr:sp>
      <xdr:nvSpPr>
        <xdr:cNvPr id="9" name="TextBox 34"/>
        <xdr:cNvSpPr txBox="1">
          <a:spLocks noChangeArrowheads="1"/>
        </xdr:cNvSpPr>
      </xdr:nvSpPr>
      <xdr:spPr>
        <a:xfrm>
          <a:off x="485775" y="67170300"/>
          <a:ext cx="8410575" cy="428625"/>
        </a:xfrm>
        <a:prstGeom prst="rect">
          <a:avLst/>
        </a:prstGeom>
        <a:solidFill>
          <a:srgbClr val="FFFFFF"/>
        </a:solidFill>
        <a:ln w="9525" cmpd="sng">
          <a:noFill/>
        </a:ln>
      </xdr:spPr>
      <xdr:txBody>
        <a:bodyPr vertOverflow="clip" wrap="square"/>
        <a:p>
          <a:pPr algn="just">
            <a:defRPr/>
          </a:pPr>
          <a:r>
            <a:rPr lang="en-US" cap="none" sz="1100" b="0" i="0" u="none" baseline="0"/>
            <a:t>Included in minority interests is a provision for preference dividend made in respect of the RCPPS issued by MCSB to Blue Circle Industries PLC.</a:t>
          </a:r>
        </a:p>
      </xdr:txBody>
    </xdr:sp>
    <xdr:clientData/>
  </xdr:twoCellAnchor>
  <xdr:twoCellAnchor>
    <xdr:from>
      <xdr:col>1</xdr:col>
      <xdr:colOff>38100</xdr:colOff>
      <xdr:row>230</xdr:row>
      <xdr:rowOff>85725</xdr:rowOff>
    </xdr:from>
    <xdr:to>
      <xdr:col>9</xdr:col>
      <xdr:colOff>1057275</xdr:colOff>
      <xdr:row>232</xdr:row>
      <xdr:rowOff>0</xdr:rowOff>
    </xdr:to>
    <xdr:sp>
      <xdr:nvSpPr>
        <xdr:cNvPr id="10" name="TextBox 37"/>
        <xdr:cNvSpPr txBox="1">
          <a:spLocks noChangeArrowheads="1"/>
        </xdr:cNvSpPr>
      </xdr:nvSpPr>
      <xdr:spPr>
        <a:xfrm>
          <a:off x="523875" y="55978425"/>
          <a:ext cx="8372475" cy="419100"/>
        </a:xfrm>
        <a:prstGeom prst="rect">
          <a:avLst/>
        </a:prstGeom>
        <a:solidFill>
          <a:srgbClr val="FFFFFF"/>
        </a:solidFill>
        <a:ln w="9525" cmpd="sng">
          <a:noFill/>
        </a:ln>
      </xdr:spPr>
      <xdr:txBody>
        <a:bodyPr vertOverflow="clip" wrap="square"/>
        <a:p>
          <a:pPr algn="just">
            <a:defRPr/>
          </a:pPr>
          <a:r>
            <a:rPr lang="en-US" cap="none" sz="1100" b="0" i="0" u="none" baseline="0"/>
            <a:t>The Group's loss before taxation and minority interests increased during the last quarter of the year due mainly to the severe price competition in the industry.</a:t>
          </a:r>
        </a:p>
      </xdr:txBody>
    </xdr:sp>
    <xdr:clientData/>
  </xdr:twoCellAnchor>
  <xdr:twoCellAnchor>
    <xdr:from>
      <xdr:col>1</xdr:col>
      <xdr:colOff>28575</xdr:colOff>
      <xdr:row>132</xdr:row>
      <xdr:rowOff>9525</xdr:rowOff>
    </xdr:from>
    <xdr:to>
      <xdr:col>10</xdr:col>
      <xdr:colOff>9525</xdr:colOff>
      <xdr:row>132</xdr:row>
      <xdr:rowOff>571500</xdr:rowOff>
    </xdr:to>
    <xdr:sp>
      <xdr:nvSpPr>
        <xdr:cNvPr id="11" name="TextBox 38"/>
        <xdr:cNvSpPr txBox="1">
          <a:spLocks noChangeArrowheads="1"/>
        </xdr:cNvSpPr>
      </xdr:nvSpPr>
      <xdr:spPr>
        <a:xfrm>
          <a:off x="514350" y="29632275"/>
          <a:ext cx="8391525" cy="561975"/>
        </a:xfrm>
        <a:prstGeom prst="rect">
          <a:avLst/>
        </a:prstGeom>
        <a:solidFill>
          <a:srgbClr val="FFFFFF"/>
        </a:solidFill>
        <a:ln w="9525" cmpd="sng">
          <a:noFill/>
        </a:ln>
      </xdr:spPr>
      <xdr:txBody>
        <a:bodyPr vertOverflow="clip" wrap="square"/>
        <a:p>
          <a:pPr algn="just">
            <a:defRPr/>
          </a:pPr>
          <a:r>
            <a:rPr lang="en-US" cap="none" sz="1100" b="0" i="0" u="none" baseline="0"/>
            <a:t>The amount represents the acquisition of 77% shareholdings in the ordinary shares of Kedah Cement Holdings Berhad ("KCHB"), a quoted security on the Kuala Lumpur Stock Exchange during the year by M-Cement Sdn Bhd ("MCSB"), a wholly-owned subsidiary company of Malayan Cement Berhad.</a:t>
          </a:r>
        </a:p>
      </xdr:txBody>
    </xdr:sp>
    <xdr:clientData/>
  </xdr:twoCellAnchor>
  <xdr:twoCellAnchor>
    <xdr:from>
      <xdr:col>1</xdr:col>
      <xdr:colOff>9525</xdr:colOff>
      <xdr:row>242</xdr:row>
      <xdr:rowOff>9525</xdr:rowOff>
    </xdr:from>
    <xdr:to>
      <xdr:col>10</xdr:col>
      <xdr:colOff>0</xdr:colOff>
      <xdr:row>243</xdr:row>
      <xdr:rowOff>390525</xdr:rowOff>
    </xdr:to>
    <xdr:sp>
      <xdr:nvSpPr>
        <xdr:cNvPr id="12" name="TextBox 39"/>
        <xdr:cNvSpPr txBox="1">
          <a:spLocks noChangeArrowheads="1"/>
        </xdr:cNvSpPr>
      </xdr:nvSpPr>
      <xdr:spPr>
        <a:xfrm>
          <a:off x="495300" y="61798200"/>
          <a:ext cx="8401050" cy="561975"/>
        </a:xfrm>
        <a:prstGeom prst="rect">
          <a:avLst/>
        </a:prstGeom>
        <a:solidFill>
          <a:srgbClr val="FFFFFF"/>
        </a:solidFill>
        <a:ln w="9525" cmpd="sng">
          <a:noFill/>
        </a:ln>
      </xdr:spPr>
      <xdr:txBody>
        <a:bodyPr vertOverflow="clip" wrap="square"/>
        <a:p>
          <a:pPr algn="just">
            <a:defRPr/>
          </a:pPr>
          <a:r>
            <a:rPr lang="en-US" cap="none" sz="1100" b="0" i="0" u="none" baseline="0"/>
            <a:t>On 25 February 2000, an interim dividend of 0.7 sen per ordinary share less tax at 28% has been declared on the enlarged paid-up share capital of 2,893,655,156 ordinary shares of RM0.50 each in respect of the financial year ended 31 December 1999.  The dividend would be payable on 24 May 2000.</a:t>
          </a:r>
        </a:p>
      </xdr:txBody>
    </xdr:sp>
    <xdr:clientData/>
  </xdr:twoCellAnchor>
  <xdr:twoCellAnchor>
    <xdr:from>
      <xdr:col>1</xdr:col>
      <xdr:colOff>9525</xdr:colOff>
      <xdr:row>253</xdr:row>
      <xdr:rowOff>47625</xdr:rowOff>
    </xdr:from>
    <xdr:to>
      <xdr:col>9</xdr:col>
      <xdr:colOff>1047750</xdr:colOff>
      <xdr:row>265</xdr:row>
      <xdr:rowOff>66675</xdr:rowOff>
    </xdr:to>
    <xdr:sp>
      <xdr:nvSpPr>
        <xdr:cNvPr id="13" name="TextBox 42"/>
        <xdr:cNvSpPr txBox="1">
          <a:spLocks noChangeArrowheads="1"/>
        </xdr:cNvSpPr>
      </xdr:nvSpPr>
      <xdr:spPr>
        <a:xfrm>
          <a:off x="495300" y="64474725"/>
          <a:ext cx="8391525" cy="2419350"/>
        </a:xfrm>
        <a:prstGeom prst="rect">
          <a:avLst/>
        </a:prstGeom>
        <a:solidFill>
          <a:srgbClr val="FFFFFF"/>
        </a:solidFill>
        <a:ln w="9525" cmpd="sng">
          <a:noFill/>
        </a:ln>
      </xdr:spPr>
      <xdr:txBody>
        <a:bodyPr vertOverflow="clip" wrap="square"/>
        <a:p>
          <a:pPr algn="just">
            <a:defRPr/>
          </a:pPr>
          <a:r>
            <a:rPr lang="en-US" cap="none" sz="1100" b="0" i="0" u="none" baseline="0"/>
            <a:t>Notice is hereby given that the Register of Members will be closed from 25 to 27 April 2000, both dates inclusive, for the purpose of determining shareholders' entitlements.  The entitlement date for the dividend payment is 24 April 2000.
 A Depositor shall qualify for the entitlement only in respect of: -
(a) Securities transferred into the Depositor’s Securities Account before 12.30 p.m. on 24 April 2000 in respect of ordinary transfers;
(b) Securities deposited into the Depositor’s Securities Account before 12.30 p.m. on 20 April 2000 in respect of securities exempted from mandatory deposit; and
(c) Shares bought on the Kuala Lumpur Stock Exchange on a cum entitlement basis according to the Rules of the Kuala Lumpur Stock Exchange.
</a:t>
          </a:r>
        </a:p>
      </xdr:txBody>
    </xdr:sp>
    <xdr:clientData/>
  </xdr:twoCellAnchor>
  <xdr:twoCellAnchor>
    <xdr:from>
      <xdr:col>1</xdr:col>
      <xdr:colOff>2590800</xdr:colOff>
      <xdr:row>245</xdr:row>
      <xdr:rowOff>9525</xdr:rowOff>
    </xdr:from>
    <xdr:to>
      <xdr:col>2</xdr:col>
      <xdr:colOff>9525</xdr:colOff>
      <xdr:row>248</xdr:row>
      <xdr:rowOff>9525</xdr:rowOff>
    </xdr:to>
    <xdr:sp>
      <xdr:nvSpPr>
        <xdr:cNvPr id="14" name="Rectangle 43"/>
        <xdr:cNvSpPr>
          <a:spLocks/>
        </xdr:cNvSpPr>
      </xdr:nvSpPr>
      <xdr:spPr>
        <a:xfrm>
          <a:off x="3076575" y="62655450"/>
          <a:ext cx="571500" cy="990600"/>
        </a:xfrm>
        <a:prstGeom prst="rect">
          <a:avLst/>
        </a:prstGeom>
        <a:noFill/>
        <a:ln w="10160" cmpd="sng">
          <a:solidFill>
            <a:srgbClr val="000000"/>
          </a:solidFill>
          <a:headEnd type="none"/>
          <a:tailEnd type="none"/>
        </a:ln>
      </xdr:spPr>
      <xdr:txBody>
        <a:bodyPr vertOverflow="clip" wrap="square"/>
        <a:p>
          <a:pPr algn="l">
            <a:defRPr/>
          </a:pPr>
          <a:r>
            <a:rPr lang="en-US" cap="none" u="none" baseline="0">
              <a:latin typeface="DUTCH"/>
              <a:ea typeface="DUTCH"/>
              <a:cs typeface="DUTCH"/>
            </a:rPr>
            <a:t/>
          </a:r>
        </a:p>
      </xdr:txBody>
    </xdr:sp>
    <xdr:clientData/>
  </xdr:twoCellAnchor>
  <xdr:twoCellAnchor>
    <xdr:from>
      <xdr:col>1</xdr:col>
      <xdr:colOff>2581275</xdr:colOff>
      <xdr:row>246</xdr:row>
      <xdr:rowOff>9525</xdr:rowOff>
    </xdr:from>
    <xdr:to>
      <xdr:col>2</xdr:col>
      <xdr:colOff>28575</xdr:colOff>
      <xdr:row>246</xdr:row>
      <xdr:rowOff>9525</xdr:rowOff>
    </xdr:to>
    <xdr:sp>
      <xdr:nvSpPr>
        <xdr:cNvPr id="15" name="Line 44"/>
        <xdr:cNvSpPr>
          <a:spLocks/>
        </xdr:cNvSpPr>
      </xdr:nvSpPr>
      <xdr:spPr>
        <a:xfrm>
          <a:off x="3067050" y="63226950"/>
          <a:ext cx="60007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DUTCH"/>
              <a:ea typeface="DUTCH"/>
              <a:cs typeface="DUTCH"/>
            </a:rPr>
            <a:t/>
          </a:r>
        </a:p>
      </xdr:txBody>
    </xdr:sp>
    <xdr:clientData/>
  </xdr:twoCellAnchor>
  <xdr:twoCellAnchor>
    <xdr:from>
      <xdr:col>0</xdr:col>
      <xdr:colOff>476250</xdr:colOff>
      <xdr:row>45</xdr:row>
      <xdr:rowOff>38100</xdr:rowOff>
    </xdr:from>
    <xdr:to>
      <xdr:col>9</xdr:col>
      <xdr:colOff>1019175</xdr:colOff>
      <xdr:row>46</xdr:row>
      <xdr:rowOff>133350</xdr:rowOff>
    </xdr:to>
    <xdr:sp>
      <xdr:nvSpPr>
        <xdr:cNvPr id="16" name="TextBox 48"/>
        <xdr:cNvSpPr txBox="1">
          <a:spLocks noChangeArrowheads="1"/>
        </xdr:cNvSpPr>
      </xdr:nvSpPr>
      <xdr:spPr>
        <a:xfrm>
          <a:off x="476250" y="10868025"/>
          <a:ext cx="8382000" cy="1895475"/>
        </a:xfrm>
        <a:prstGeom prst="rect">
          <a:avLst/>
        </a:prstGeom>
        <a:solidFill>
          <a:srgbClr val="FFFFFF"/>
        </a:solidFill>
        <a:ln w="9525" cmpd="sng">
          <a:noFill/>
        </a:ln>
      </xdr:spPr>
      <xdr:txBody>
        <a:bodyPr vertOverflow="clip" wrap="square"/>
        <a:p>
          <a:pPr algn="just">
            <a:defRPr/>
          </a:pPr>
          <a:r>
            <a:rPr lang="en-US" cap="none" sz="1100" b="0" i="0" u="sng" baseline="0">
              <a:latin typeface="CG Times"/>
              <a:ea typeface="CG Times"/>
              <a:cs typeface="CG Times"/>
            </a:rPr>
            <a:t>Remarks:</a:t>
          </a:r>
          <a:r>
            <a:rPr lang="en-US" cap="none" sz="1100" b="0" i="0" u="none" baseline="0">
              <a:latin typeface="CG Times"/>
              <a:ea typeface="CG Times"/>
              <a:cs typeface="CG Times"/>
            </a:rPr>
            <a:t> 
1.  The earnings/(loss) per share has been calculated based on the following number of ordinary shares in issue during the financial quarter/year:-
(a)  weighted average of 2,704,938,515 shares during the current quarter ended 31 December 1999; 
(b)  weighted average of 990,977,793 shares during the financial year ended 31 December 1999; and
(c)  413,379,308 shares during the financial quarter/year ended 31 December 1998.
2.  The net tangible assets per share has been calculated based on the number of ordinary shares in issue as at the end of the financial year of 2,893,655,156 (1998:  413,379,308).</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75"/>
  <sheetViews>
    <sheetView tabSelected="1" zoomScale="90" zoomScaleNormal="90" zoomScaleSheetLayoutView="100" workbookViewId="0" topLeftCell="A1">
      <selection activeCell="A1" sqref="A1"/>
    </sheetView>
  </sheetViews>
  <sheetFormatPr defaultColWidth="9.00390625" defaultRowHeight="12.75"/>
  <cols>
    <col min="1" max="1" width="6.375" style="2" customWidth="1"/>
    <col min="2" max="2" width="41.375" style="2" customWidth="1"/>
    <col min="3" max="3" width="4.125" style="2" customWidth="1"/>
    <col min="4" max="4" width="13.50390625" style="2" customWidth="1"/>
    <col min="5" max="5" width="2.875" style="2" customWidth="1"/>
    <col min="6" max="6" width="14.875" style="2" customWidth="1"/>
    <col min="7" max="7" width="2.875" style="2" customWidth="1"/>
    <col min="8" max="8" width="14.00390625" style="2" customWidth="1"/>
    <col min="9" max="9" width="2.875" style="2" customWidth="1"/>
    <col min="10" max="10" width="13.875" style="2" customWidth="1"/>
    <col min="11" max="11" width="5.875" style="12" customWidth="1"/>
    <col min="12" max="16384" width="9.375" style="2" customWidth="1"/>
  </cols>
  <sheetData>
    <row r="1" spans="1:10" ht="15">
      <c r="A1" s="3" t="s">
        <v>68</v>
      </c>
      <c r="F1" s="5"/>
      <c r="J1" s="4"/>
    </row>
    <row r="2" ht="15">
      <c r="A2" s="3" t="s">
        <v>69</v>
      </c>
    </row>
    <row r="3" ht="15">
      <c r="A3" s="3" t="s">
        <v>73</v>
      </c>
    </row>
    <row r="4" ht="14.25" customHeight="1">
      <c r="A4" s="96" t="s">
        <v>208</v>
      </c>
    </row>
    <row r="5" spans="1:8" ht="16.5" customHeight="1">
      <c r="A5" s="34"/>
      <c r="B5" s="34"/>
      <c r="C5" s="34"/>
      <c r="D5" s="34"/>
      <c r="E5" s="34"/>
      <c r="F5" s="34"/>
      <c r="G5" s="34"/>
      <c r="H5" s="34"/>
    </row>
    <row r="6" ht="16.5" customHeight="1">
      <c r="A6" s="3" t="s">
        <v>77</v>
      </c>
    </row>
    <row r="7" ht="16.5" customHeight="1"/>
    <row r="8" spans="3:10" ht="15">
      <c r="C8" s="6"/>
      <c r="D8" s="100" t="s">
        <v>4</v>
      </c>
      <c r="E8" s="100"/>
      <c r="F8" s="100"/>
      <c r="G8" s="1"/>
      <c r="H8" s="100" t="s">
        <v>5</v>
      </c>
      <c r="I8" s="100"/>
      <c r="J8" s="100"/>
    </row>
    <row r="9" spans="4:10" ht="38.25" customHeight="1">
      <c r="D9" s="90" t="s">
        <v>9</v>
      </c>
      <c r="E9" s="90"/>
      <c r="F9" s="90" t="s">
        <v>6</v>
      </c>
      <c r="G9" s="88"/>
      <c r="H9" s="90" t="s">
        <v>7</v>
      </c>
      <c r="I9" s="89"/>
      <c r="J9" s="90" t="s">
        <v>8</v>
      </c>
    </row>
    <row r="10" spans="4:10" ht="15">
      <c r="D10" s="91">
        <v>36525</v>
      </c>
      <c r="E10" s="10"/>
      <c r="F10" s="91">
        <v>36160</v>
      </c>
      <c r="H10" s="91">
        <v>36525</v>
      </c>
      <c r="I10" s="6"/>
      <c r="J10" s="91">
        <v>36160</v>
      </c>
    </row>
    <row r="11" spans="4:10" ht="15">
      <c r="D11" s="4" t="s">
        <v>121</v>
      </c>
      <c r="E11" s="4"/>
      <c r="F11" s="4" t="s">
        <v>121</v>
      </c>
      <c r="H11" s="4" t="s">
        <v>121</v>
      </c>
      <c r="I11" s="6"/>
      <c r="J11" s="4" t="s">
        <v>121</v>
      </c>
    </row>
    <row r="12" s="12" customFormat="1" ht="15"/>
    <row r="13" spans="1:11" s="12" customFormat="1" ht="15">
      <c r="A13" s="13" t="s">
        <v>81</v>
      </c>
      <c r="B13" s="14" t="s">
        <v>72</v>
      </c>
      <c r="D13" s="48">
        <v>403885</v>
      </c>
      <c r="E13" s="7"/>
      <c r="F13" s="63">
        <v>148935</v>
      </c>
      <c r="G13" s="7"/>
      <c r="H13" s="63">
        <v>1405176</v>
      </c>
      <c r="I13" s="7"/>
      <c r="J13" s="48">
        <v>608210</v>
      </c>
      <c r="K13" s="15"/>
    </row>
    <row r="14" spans="1:11" s="12" customFormat="1" ht="15">
      <c r="A14" s="13" t="s">
        <v>50</v>
      </c>
      <c r="B14" s="14" t="s">
        <v>82</v>
      </c>
      <c r="D14" s="48">
        <v>59</v>
      </c>
      <c r="E14" s="48"/>
      <c r="F14" s="63">
        <v>15</v>
      </c>
      <c r="G14" s="7"/>
      <c r="H14" s="48">
        <v>59</v>
      </c>
      <c r="I14" s="7"/>
      <c r="J14" s="48">
        <v>59</v>
      </c>
      <c r="K14" s="15"/>
    </row>
    <row r="15" spans="1:10" s="12" customFormat="1" ht="15.75" thickBot="1">
      <c r="A15" s="13" t="s">
        <v>51</v>
      </c>
      <c r="B15" s="14" t="s">
        <v>83</v>
      </c>
      <c r="D15" s="64">
        <v>3050</v>
      </c>
      <c r="E15" s="48"/>
      <c r="F15" s="65">
        <v>3779</v>
      </c>
      <c r="G15" s="7"/>
      <c r="H15" s="64">
        <v>22431</v>
      </c>
      <c r="I15" s="7"/>
      <c r="J15" s="64">
        <v>19486</v>
      </c>
    </row>
    <row r="16" spans="1:10" s="12" customFormat="1" ht="15.75" thickTop="1">
      <c r="A16" s="13"/>
      <c r="B16" s="14"/>
      <c r="D16" s="7"/>
      <c r="E16" s="7"/>
      <c r="F16" s="7"/>
      <c r="G16" s="7"/>
      <c r="H16" s="7"/>
      <c r="I16" s="7"/>
      <c r="J16" s="7"/>
    </row>
    <row r="17" spans="1:11" s="12" customFormat="1" ht="43.5" customHeight="1">
      <c r="A17" s="13" t="s">
        <v>84</v>
      </c>
      <c r="B17" s="14" t="s">
        <v>184</v>
      </c>
      <c r="D17" s="7">
        <v>47338</v>
      </c>
      <c r="E17" s="7"/>
      <c r="F17" s="7">
        <v>2952</v>
      </c>
      <c r="G17" s="7"/>
      <c r="H17" s="7">
        <v>195729</v>
      </c>
      <c r="I17" s="7"/>
      <c r="J17" s="7">
        <v>15022</v>
      </c>
      <c r="K17" s="15"/>
    </row>
    <row r="18" spans="1:11" s="12" customFormat="1" ht="15">
      <c r="A18" s="13" t="s">
        <v>50</v>
      </c>
      <c r="B18" s="14" t="s">
        <v>86</v>
      </c>
      <c r="D18" s="7">
        <v>-32367</v>
      </c>
      <c r="E18" s="7"/>
      <c r="F18" s="7">
        <v>0</v>
      </c>
      <c r="G18" s="7"/>
      <c r="H18" s="7">
        <v>-74874</v>
      </c>
      <c r="I18" s="7"/>
      <c r="J18" s="7">
        <v>0</v>
      </c>
      <c r="K18" s="15"/>
    </row>
    <row r="19" spans="1:11" s="12" customFormat="1" ht="15">
      <c r="A19" s="13" t="s">
        <v>51</v>
      </c>
      <c r="B19" s="14" t="s">
        <v>87</v>
      </c>
      <c r="D19" s="7">
        <v>-45431</v>
      </c>
      <c r="E19" s="7"/>
      <c r="F19" s="7">
        <v>-127</v>
      </c>
      <c r="G19" s="7"/>
      <c r="H19" s="7">
        <v>-141701</v>
      </c>
      <c r="I19" s="7"/>
      <c r="J19" s="7">
        <v>-514</v>
      </c>
      <c r="K19" s="15"/>
    </row>
    <row r="20" spans="1:10" s="12" customFormat="1" ht="15">
      <c r="A20" s="13" t="s">
        <v>88</v>
      </c>
      <c r="B20" s="14" t="s">
        <v>89</v>
      </c>
      <c r="D20" s="7">
        <v>0</v>
      </c>
      <c r="E20" s="7"/>
      <c r="F20" s="7">
        <v>0</v>
      </c>
      <c r="G20" s="7"/>
      <c r="H20" s="7">
        <v>0</v>
      </c>
      <c r="I20" s="7"/>
      <c r="J20" s="7">
        <v>0</v>
      </c>
    </row>
    <row r="21" spans="1:10" s="12" customFormat="1" ht="59.25" customHeight="1">
      <c r="A21" s="13" t="s">
        <v>90</v>
      </c>
      <c r="B21" s="14" t="s">
        <v>183</v>
      </c>
      <c r="D21" s="47">
        <f>SUM(D17:D20)</f>
        <v>-30460</v>
      </c>
      <c r="E21" s="7"/>
      <c r="F21" s="47">
        <f>SUM(F17:F20)</f>
        <v>2825</v>
      </c>
      <c r="G21" s="7"/>
      <c r="H21" s="47">
        <f>SUM(H17:H20)</f>
        <v>-20846</v>
      </c>
      <c r="I21" s="7"/>
      <c r="J21" s="47">
        <f>SUM(J17:J20)</f>
        <v>14508</v>
      </c>
    </row>
    <row r="22" spans="1:10" s="12" customFormat="1" ht="15">
      <c r="A22" s="13" t="s">
        <v>91</v>
      </c>
      <c r="B22" s="16" t="s">
        <v>151</v>
      </c>
      <c r="D22" s="7">
        <v>-493</v>
      </c>
      <c r="E22" s="7"/>
      <c r="F22" s="7">
        <v>6273</v>
      </c>
      <c r="G22" s="7"/>
      <c r="H22" s="7">
        <v>-830</v>
      </c>
      <c r="I22" s="7"/>
      <c r="J22" s="7">
        <v>69027</v>
      </c>
    </row>
    <row r="23" spans="1:10" s="12" customFormat="1" ht="15">
      <c r="A23" s="13" t="s">
        <v>92</v>
      </c>
      <c r="B23" s="14" t="s">
        <v>93</v>
      </c>
      <c r="D23" s="47"/>
      <c r="E23" s="7"/>
      <c r="F23" s="47"/>
      <c r="G23" s="7"/>
      <c r="H23" s="47"/>
      <c r="I23" s="7"/>
      <c r="J23" s="47"/>
    </row>
    <row r="24" spans="1:10" s="12" customFormat="1" ht="15">
      <c r="A24" s="13"/>
      <c r="B24" s="14" t="s">
        <v>85</v>
      </c>
      <c r="D24" s="7">
        <f>D22+D21</f>
        <v>-30953</v>
      </c>
      <c r="E24" s="7"/>
      <c r="F24" s="7">
        <f>F22+F21</f>
        <v>9098</v>
      </c>
      <c r="G24" s="7"/>
      <c r="H24" s="7">
        <f>H22+H21</f>
        <v>-21676</v>
      </c>
      <c r="I24" s="7"/>
      <c r="J24" s="7">
        <f>J22+J21</f>
        <v>83535</v>
      </c>
    </row>
    <row r="25" spans="1:10" s="12" customFormat="1" ht="15">
      <c r="A25" s="13" t="s">
        <v>94</v>
      </c>
      <c r="B25" s="14" t="s">
        <v>48</v>
      </c>
      <c r="D25" s="7">
        <v>7497</v>
      </c>
      <c r="E25" s="7"/>
      <c r="F25" s="7">
        <v>-3517</v>
      </c>
      <c r="G25" s="7"/>
      <c r="H25" s="7">
        <v>3727</v>
      </c>
      <c r="I25" s="7"/>
      <c r="J25" s="7">
        <v>-25141</v>
      </c>
    </row>
    <row r="26" spans="1:10" s="12" customFormat="1" ht="15">
      <c r="A26" s="13" t="s">
        <v>95</v>
      </c>
      <c r="B26" s="14" t="s">
        <v>96</v>
      </c>
      <c r="D26" s="47"/>
      <c r="E26" s="7"/>
      <c r="F26" s="47"/>
      <c r="G26" s="7"/>
      <c r="H26" s="47"/>
      <c r="I26" s="7"/>
      <c r="J26" s="47"/>
    </row>
    <row r="27" spans="1:10" s="12" customFormat="1" ht="15">
      <c r="A27" s="13"/>
      <c r="B27" s="14" t="s">
        <v>97</v>
      </c>
      <c r="D27" s="7">
        <f>D25+D24</f>
        <v>-23456</v>
      </c>
      <c r="E27" s="7"/>
      <c r="F27" s="7">
        <f>F25+F24</f>
        <v>5581</v>
      </c>
      <c r="G27" s="7"/>
      <c r="H27" s="7">
        <f>H25+H24</f>
        <v>-17949</v>
      </c>
      <c r="I27" s="7"/>
      <c r="J27" s="7">
        <f>J25+J24</f>
        <v>58394</v>
      </c>
    </row>
    <row r="28" spans="1:10" s="12" customFormat="1" ht="15">
      <c r="A28" s="13"/>
      <c r="B28" s="14" t="s">
        <v>135</v>
      </c>
      <c r="D28" s="7">
        <v>7103</v>
      </c>
      <c r="E28" s="7"/>
      <c r="F28" s="7">
        <v>0</v>
      </c>
      <c r="G28" s="7"/>
      <c r="H28" s="7">
        <v>9128</v>
      </c>
      <c r="I28" s="7"/>
      <c r="J28" s="7">
        <v>0</v>
      </c>
    </row>
    <row r="29" spans="1:10" s="12" customFormat="1" ht="15">
      <c r="A29" s="13" t="s">
        <v>98</v>
      </c>
      <c r="B29" s="14" t="s">
        <v>99</v>
      </c>
      <c r="D29" s="47"/>
      <c r="E29" s="7"/>
      <c r="F29" s="47"/>
      <c r="G29" s="7"/>
      <c r="H29" s="47"/>
      <c r="I29" s="7"/>
      <c r="J29" s="47"/>
    </row>
    <row r="30" spans="1:10" s="12" customFormat="1" ht="15">
      <c r="A30" s="13"/>
      <c r="B30" s="14" t="s">
        <v>71</v>
      </c>
      <c r="D30" s="7">
        <f>D28+D27</f>
        <v>-16353</v>
      </c>
      <c r="E30" s="7"/>
      <c r="F30" s="7">
        <f>F28+F27</f>
        <v>5581</v>
      </c>
      <c r="G30" s="7"/>
      <c r="H30" s="7">
        <f>H28+H27</f>
        <v>-8821</v>
      </c>
      <c r="I30" s="7"/>
      <c r="J30" s="7">
        <f>J28+J27</f>
        <v>58394</v>
      </c>
    </row>
    <row r="31" spans="1:10" s="12" customFormat="1" ht="15">
      <c r="A31" s="13" t="s">
        <v>100</v>
      </c>
      <c r="B31" s="14" t="s">
        <v>101</v>
      </c>
      <c r="D31" s="48">
        <v>0</v>
      </c>
      <c r="E31" s="7"/>
      <c r="F31" s="7">
        <v>0</v>
      </c>
      <c r="G31" s="7"/>
      <c r="H31" s="7">
        <v>0</v>
      </c>
      <c r="I31" s="7"/>
      <c r="J31" s="7">
        <v>0</v>
      </c>
    </row>
    <row r="32" spans="1:10" s="12" customFormat="1" ht="15">
      <c r="A32" s="13"/>
      <c r="B32" s="14" t="s">
        <v>102</v>
      </c>
      <c r="D32" s="48">
        <v>0</v>
      </c>
      <c r="E32" s="7"/>
      <c r="F32" s="7">
        <v>0</v>
      </c>
      <c r="G32" s="7"/>
      <c r="H32" s="7">
        <v>0</v>
      </c>
      <c r="I32" s="7"/>
      <c r="J32" s="7">
        <v>0</v>
      </c>
    </row>
    <row r="33" spans="1:10" s="12" customFormat="1" ht="15">
      <c r="A33" s="13"/>
      <c r="B33" s="14" t="s">
        <v>103</v>
      </c>
      <c r="D33" s="7"/>
      <c r="E33" s="7"/>
      <c r="F33" s="7"/>
      <c r="G33" s="7"/>
      <c r="H33" s="7"/>
      <c r="I33" s="7"/>
      <c r="J33" s="7"/>
    </row>
    <row r="34" spans="1:10" s="12" customFormat="1" ht="15">
      <c r="A34" s="13"/>
      <c r="B34" s="14" t="s">
        <v>70</v>
      </c>
      <c r="D34" s="48">
        <v>0</v>
      </c>
      <c r="E34" s="7"/>
      <c r="F34" s="7">
        <v>0</v>
      </c>
      <c r="G34" s="7"/>
      <c r="H34" s="7">
        <v>0</v>
      </c>
      <c r="I34" s="7"/>
      <c r="J34" s="7">
        <v>0</v>
      </c>
    </row>
    <row r="35" spans="1:10" s="12" customFormat="1" ht="30.75" customHeight="1" thickBot="1">
      <c r="A35" s="13" t="s">
        <v>104</v>
      </c>
      <c r="B35" s="14" t="s">
        <v>185</v>
      </c>
      <c r="D35" s="49">
        <f>SUM(D30:D34)</f>
        <v>-16353</v>
      </c>
      <c r="E35" s="48"/>
      <c r="F35" s="49">
        <f>SUM(F30:F34)</f>
        <v>5581</v>
      </c>
      <c r="G35" s="48"/>
      <c r="H35" s="49">
        <f>SUM(H30:H34)</f>
        <v>-8821</v>
      </c>
      <c r="I35" s="48"/>
      <c r="J35" s="49">
        <f>SUM(J30:J34)</f>
        <v>58394</v>
      </c>
    </row>
    <row r="36" spans="1:2" s="12" customFormat="1" ht="15.75" thickTop="1">
      <c r="A36" s="13"/>
      <c r="B36" s="14"/>
    </row>
    <row r="37" spans="1:2" s="12" customFormat="1" ht="42" customHeight="1">
      <c r="A37" s="13" t="s">
        <v>105</v>
      </c>
      <c r="B37" s="14" t="s">
        <v>161</v>
      </c>
    </row>
    <row r="38" spans="1:11" ht="15" customHeight="1">
      <c r="A38" s="13"/>
      <c r="B38" s="14" t="s">
        <v>2</v>
      </c>
      <c r="C38" s="12"/>
      <c r="D38" s="17">
        <v>-0.6045608765947985</v>
      </c>
      <c r="E38" s="17"/>
      <c r="F38" s="17">
        <v>1.350092772008254</v>
      </c>
      <c r="G38" s="17"/>
      <c r="H38" s="17">
        <v>-0.8901309455133982</v>
      </c>
      <c r="I38" s="17"/>
      <c r="J38" s="17">
        <v>14.12601994779609</v>
      </c>
      <c r="K38" s="35"/>
    </row>
    <row r="39" spans="1:11" ht="15.75" thickBot="1">
      <c r="A39" s="13"/>
      <c r="B39" s="14" t="s">
        <v>3</v>
      </c>
      <c r="C39" s="12"/>
      <c r="D39" s="84">
        <v>0</v>
      </c>
      <c r="E39" s="17"/>
      <c r="F39" s="84">
        <v>0</v>
      </c>
      <c r="G39" s="17"/>
      <c r="H39" s="84">
        <v>0</v>
      </c>
      <c r="I39" s="17"/>
      <c r="J39" s="84">
        <v>0</v>
      </c>
      <c r="K39" s="35"/>
    </row>
    <row r="40" spans="1:11" ht="15.75" thickTop="1">
      <c r="A40" s="13"/>
      <c r="B40" s="14"/>
      <c r="C40" s="12"/>
      <c r="D40" s="19"/>
      <c r="E40" s="17"/>
      <c r="F40" s="19"/>
      <c r="G40" s="17"/>
      <c r="H40" s="19"/>
      <c r="I40" s="17"/>
      <c r="J40" s="19"/>
      <c r="K40" s="35"/>
    </row>
    <row r="41" spans="1:11" ht="15.75" thickBot="1">
      <c r="A41" s="13" t="s">
        <v>156</v>
      </c>
      <c r="B41" s="14" t="s">
        <v>157</v>
      </c>
      <c r="D41" s="18">
        <v>0.7</v>
      </c>
      <c r="E41" s="17"/>
      <c r="F41" s="19"/>
      <c r="G41" s="17"/>
      <c r="H41" s="19"/>
      <c r="I41" s="17"/>
      <c r="J41" s="19"/>
      <c r="K41" s="35"/>
    </row>
    <row r="42" spans="1:11" ht="15.75" thickTop="1">
      <c r="A42" s="13"/>
      <c r="B42" s="14" t="s">
        <v>158</v>
      </c>
      <c r="D42" s="19" t="s">
        <v>182</v>
      </c>
      <c r="E42" s="17"/>
      <c r="F42" s="19"/>
      <c r="G42" s="17"/>
      <c r="H42" s="19"/>
      <c r="I42" s="17"/>
      <c r="J42" s="19"/>
      <c r="K42" s="35"/>
    </row>
    <row r="43" spans="1:11" ht="15">
      <c r="A43" s="13"/>
      <c r="B43" s="14"/>
      <c r="C43" s="12"/>
      <c r="D43" s="19"/>
      <c r="E43" s="17"/>
      <c r="F43" s="19"/>
      <c r="G43" s="17"/>
      <c r="H43" s="19"/>
      <c r="I43" s="17"/>
      <c r="J43" s="19"/>
      <c r="K43" s="35"/>
    </row>
    <row r="44" spans="1:11" ht="44.25" customHeight="1">
      <c r="A44" s="20"/>
      <c r="B44" s="12"/>
      <c r="C44" s="115" t="s">
        <v>159</v>
      </c>
      <c r="D44" s="115"/>
      <c r="F44" s="115" t="s">
        <v>160</v>
      </c>
      <c r="G44" s="115"/>
      <c r="H44" s="12"/>
      <c r="I44" s="12"/>
      <c r="J44" s="12"/>
      <c r="K44" s="35"/>
    </row>
    <row r="45" spans="1:11" ht="15.75" thickBot="1">
      <c r="A45" s="20">
        <v>5</v>
      </c>
      <c r="B45" s="21" t="s">
        <v>138</v>
      </c>
      <c r="D45" s="22">
        <v>0.6966709242563732</v>
      </c>
      <c r="E45" s="21"/>
      <c r="F45" s="22">
        <v>3.2620712177657363</v>
      </c>
      <c r="K45" s="35"/>
    </row>
    <row r="46" spans="1:11" ht="141.75" customHeight="1" thickTop="1">
      <c r="A46" s="20"/>
      <c r="B46" s="21"/>
      <c r="D46" s="36"/>
      <c r="E46" s="21"/>
      <c r="F46" s="36"/>
      <c r="K46" s="35"/>
    </row>
    <row r="47" ht="23.25" customHeight="1">
      <c r="A47" s="3" t="s">
        <v>106</v>
      </c>
    </row>
    <row r="48" spans="3:6" ht="15">
      <c r="C48" s="6"/>
      <c r="D48" s="4" t="s">
        <v>107</v>
      </c>
      <c r="E48" s="4"/>
      <c r="F48" s="4" t="s">
        <v>108</v>
      </c>
    </row>
    <row r="49" spans="3:6" ht="15">
      <c r="C49" s="6"/>
      <c r="D49" s="4" t="s">
        <v>109</v>
      </c>
      <c r="E49" s="4"/>
      <c r="F49" s="4" t="s">
        <v>110</v>
      </c>
    </row>
    <row r="50" spans="3:6" ht="15">
      <c r="C50" s="6"/>
      <c r="D50" s="4" t="s">
        <v>79</v>
      </c>
      <c r="E50" s="4"/>
      <c r="F50" s="4" t="s">
        <v>111</v>
      </c>
    </row>
    <row r="51" spans="3:6" ht="15">
      <c r="C51" s="6"/>
      <c r="D51" s="97">
        <v>36525</v>
      </c>
      <c r="E51" s="4"/>
      <c r="F51" s="98" t="s">
        <v>148</v>
      </c>
    </row>
    <row r="52" spans="3:6" ht="15">
      <c r="C52" s="4" t="s">
        <v>120</v>
      </c>
      <c r="D52" s="4" t="s">
        <v>121</v>
      </c>
      <c r="E52" s="4"/>
      <c r="F52" s="4" t="s">
        <v>121</v>
      </c>
    </row>
    <row r="53" spans="3:10" ht="15">
      <c r="C53" s="6"/>
      <c r="D53" s="8"/>
      <c r="E53" s="8"/>
      <c r="F53" s="8"/>
      <c r="G53" s="7"/>
      <c r="H53" s="7"/>
      <c r="I53" s="7"/>
      <c r="J53" s="7"/>
    </row>
    <row r="54" spans="1:10" ht="15">
      <c r="A54" s="4"/>
      <c r="B54" s="2" t="s">
        <v>122</v>
      </c>
      <c r="C54" s="6"/>
      <c r="D54" s="7">
        <v>3059857</v>
      </c>
      <c r="E54" s="7"/>
      <c r="F54" s="7">
        <v>1534480</v>
      </c>
      <c r="G54" s="7"/>
      <c r="H54" s="7"/>
      <c r="I54" s="7"/>
      <c r="J54" s="7"/>
    </row>
    <row r="55" spans="1:10" ht="15">
      <c r="A55" s="4"/>
      <c r="B55" s="2" t="s">
        <v>112</v>
      </c>
      <c r="C55" s="6"/>
      <c r="D55" s="7">
        <v>25437</v>
      </c>
      <c r="E55" s="7"/>
      <c r="F55" s="7">
        <v>0</v>
      </c>
      <c r="G55" s="7"/>
      <c r="H55" s="7"/>
      <c r="I55" s="7"/>
      <c r="J55" s="7"/>
    </row>
    <row r="56" spans="1:10" ht="15">
      <c r="A56" s="4"/>
      <c r="B56" s="2" t="s">
        <v>113</v>
      </c>
      <c r="C56" s="6"/>
      <c r="D56" s="7">
        <v>7396</v>
      </c>
      <c r="E56" s="7"/>
      <c r="F56" s="7">
        <v>1140</v>
      </c>
      <c r="G56" s="7"/>
      <c r="H56" s="7"/>
      <c r="I56" s="7"/>
      <c r="J56" s="7"/>
    </row>
    <row r="57" spans="1:10" ht="15">
      <c r="A57" s="4"/>
      <c r="B57" s="2" t="s">
        <v>114</v>
      </c>
      <c r="C57" s="6">
        <v>23</v>
      </c>
      <c r="D57" s="7">
        <v>1019374</v>
      </c>
      <c r="E57" s="7"/>
      <c r="F57" s="7">
        <v>560553</v>
      </c>
      <c r="G57" s="7"/>
      <c r="H57" s="7"/>
      <c r="I57" s="7"/>
      <c r="J57" s="7"/>
    </row>
    <row r="58" spans="1:10" ht="15">
      <c r="A58" s="4"/>
      <c r="C58" s="6"/>
      <c r="D58" s="7"/>
      <c r="E58" s="7"/>
      <c r="F58" s="7"/>
      <c r="G58" s="7"/>
      <c r="H58" s="7"/>
      <c r="I58" s="7"/>
      <c r="J58" s="7"/>
    </row>
    <row r="59" spans="1:10" ht="15">
      <c r="A59" s="4"/>
      <c r="B59" s="24" t="s">
        <v>115</v>
      </c>
      <c r="C59" s="25"/>
      <c r="D59" s="7"/>
      <c r="E59" s="7"/>
      <c r="F59" s="7"/>
      <c r="G59" s="7"/>
      <c r="H59" s="7"/>
      <c r="I59" s="7"/>
      <c r="J59" s="7"/>
    </row>
    <row r="60" spans="1:10" ht="15">
      <c r="A60" s="4"/>
      <c r="B60" s="26" t="s">
        <v>74</v>
      </c>
      <c r="C60" s="6"/>
      <c r="D60" s="44">
        <v>264545</v>
      </c>
      <c r="E60" s="7"/>
      <c r="F60" s="44">
        <v>160156</v>
      </c>
      <c r="G60" s="7"/>
      <c r="H60" s="7"/>
      <c r="I60" s="7"/>
      <c r="J60" s="7"/>
    </row>
    <row r="61" spans="1:10" ht="15">
      <c r="A61" s="4"/>
      <c r="B61" s="26" t="s">
        <v>116</v>
      </c>
      <c r="C61" s="6"/>
      <c r="D61" s="45">
        <v>296078</v>
      </c>
      <c r="E61" s="7"/>
      <c r="F61" s="45">
        <v>223211</v>
      </c>
      <c r="G61" s="7"/>
      <c r="H61" s="7"/>
      <c r="I61" s="7"/>
      <c r="J61" s="7"/>
    </row>
    <row r="62" spans="1:10" ht="15">
      <c r="A62" s="4"/>
      <c r="B62" s="26" t="s">
        <v>195</v>
      </c>
      <c r="C62" s="6"/>
      <c r="D62" s="45">
        <v>62966</v>
      </c>
      <c r="E62" s="7"/>
      <c r="F62" s="45">
        <v>11582</v>
      </c>
      <c r="G62" s="7"/>
      <c r="H62" s="7"/>
      <c r="I62" s="7"/>
      <c r="J62" s="7"/>
    </row>
    <row r="63" spans="1:10" ht="15">
      <c r="A63" s="4"/>
      <c r="B63" s="26" t="s">
        <v>117</v>
      </c>
      <c r="C63" s="6">
        <v>7</v>
      </c>
      <c r="D63" s="45">
        <v>7167</v>
      </c>
      <c r="E63" s="7"/>
      <c r="F63" s="45">
        <v>4</v>
      </c>
      <c r="G63" s="7"/>
      <c r="H63" s="7"/>
      <c r="I63" s="7"/>
      <c r="J63" s="7"/>
    </row>
    <row r="64" spans="1:10" ht="15">
      <c r="A64" s="4"/>
      <c r="B64" s="26" t="s">
        <v>75</v>
      </c>
      <c r="C64" s="6"/>
      <c r="D64" s="45">
        <v>66112</v>
      </c>
      <c r="E64" s="7"/>
      <c r="F64" s="45">
        <v>230625</v>
      </c>
      <c r="G64" s="7"/>
      <c r="H64" s="7"/>
      <c r="I64" s="7"/>
      <c r="J64" s="7"/>
    </row>
    <row r="65" spans="1:10" ht="15">
      <c r="A65" s="4"/>
      <c r="B65" s="26" t="s">
        <v>52</v>
      </c>
      <c r="C65" s="6"/>
      <c r="D65" s="45">
        <v>72158</v>
      </c>
      <c r="E65" s="7"/>
      <c r="F65" s="45">
        <v>21573</v>
      </c>
      <c r="G65" s="7"/>
      <c r="H65" s="7"/>
      <c r="I65" s="7"/>
      <c r="J65" s="7"/>
    </row>
    <row r="66" spans="1:10" ht="15">
      <c r="A66" s="4"/>
      <c r="C66" s="6"/>
      <c r="D66" s="44">
        <f>SUM(D60:D65)</f>
        <v>769026</v>
      </c>
      <c r="E66" s="7"/>
      <c r="F66" s="44">
        <f>SUM(F60:F65)</f>
        <v>647151</v>
      </c>
      <c r="G66" s="7"/>
      <c r="H66" s="7"/>
      <c r="I66" s="7"/>
      <c r="J66" s="7"/>
    </row>
    <row r="67" spans="1:10" ht="15">
      <c r="A67" s="4"/>
      <c r="B67" s="24" t="s">
        <v>133</v>
      </c>
      <c r="C67" s="25"/>
      <c r="D67" s="45"/>
      <c r="E67" s="7"/>
      <c r="F67" s="45"/>
      <c r="G67" s="7"/>
      <c r="H67" s="7"/>
      <c r="I67" s="7"/>
      <c r="J67" s="7"/>
    </row>
    <row r="68" spans="2:10" ht="15">
      <c r="B68" s="26" t="s">
        <v>119</v>
      </c>
      <c r="C68" s="6"/>
      <c r="D68" s="44">
        <v>109321</v>
      </c>
      <c r="E68" s="7"/>
      <c r="F68" s="44">
        <v>72881</v>
      </c>
      <c r="G68" s="7"/>
      <c r="H68" s="7"/>
      <c r="I68" s="7"/>
      <c r="J68" s="7"/>
    </row>
    <row r="69" spans="2:10" ht="15">
      <c r="B69" s="26" t="s">
        <v>163</v>
      </c>
      <c r="C69" s="6"/>
      <c r="D69" s="45">
        <v>197595</v>
      </c>
      <c r="E69" s="7"/>
      <c r="F69" s="45">
        <v>68621</v>
      </c>
      <c r="G69" s="7"/>
      <c r="H69" s="7"/>
      <c r="I69" s="7"/>
      <c r="J69" s="7"/>
    </row>
    <row r="70" spans="2:10" ht="15">
      <c r="B70" s="26" t="s">
        <v>125</v>
      </c>
      <c r="C70" s="6"/>
      <c r="D70" s="45">
        <v>5167</v>
      </c>
      <c r="E70" s="7"/>
      <c r="F70" s="45">
        <v>0</v>
      </c>
      <c r="G70" s="7"/>
      <c r="H70" s="7"/>
      <c r="I70" s="7"/>
      <c r="J70" s="7"/>
    </row>
    <row r="71" spans="2:10" ht="15">
      <c r="B71" s="26" t="s">
        <v>164</v>
      </c>
      <c r="C71" s="6"/>
      <c r="D71" s="45">
        <v>20635</v>
      </c>
      <c r="E71" s="7"/>
      <c r="F71" s="45">
        <v>60411</v>
      </c>
      <c r="G71" s="7"/>
      <c r="H71" s="7"/>
      <c r="I71" s="7"/>
      <c r="J71" s="7"/>
    </row>
    <row r="72" spans="2:10" ht="15">
      <c r="B72" s="27" t="s">
        <v>118</v>
      </c>
      <c r="C72" s="28">
        <v>12</v>
      </c>
      <c r="D72" s="45">
        <v>360146</v>
      </c>
      <c r="E72" s="48"/>
      <c r="F72" s="45">
        <v>103920</v>
      </c>
      <c r="G72" s="7"/>
      <c r="H72" s="7"/>
      <c r="I72" s="7"/>
      <c r="J72" s="7"/>
    </row>
    <row r="73" spans="2:10" ht="15">
      <c r="B73" s="26" t="s">
        <v>62</v>
      </c>
      <c r="C73" s="6"/>
      <c r="D73" s="46">
        <v>14584</v>
      </c>
      <c r="E73" s="7"/>
      <c r="F73" s="46">
        <v>28937</v>
      </c>
      <c r="G73" s="7"/>
      <c r="H73" s="7"/>
      <c r="I73" s="7"/>
      <c r="J73" s="7"/>
    </row>
    <row r="74" spans="3:10" ht="15">
      <c r="C74" s="6"/>
      <c r="D74" s="66">
        <f>SUM(D68:D73)</f>
        <v>707448</v>
      </c>
      <c r="E74" s="7"/>
      <c r="F74" s="66">
        <f>SUM(F68:F73)</f>
        <v>334770</v>
      </c>
      <c r="G74" s="7"/>
      <c r="H74" s="7"/>
      <c r="I74" s="7"/>
      <c r="J74" s="7"/>
    </row>
    <row r="75" spans="2:10" ht="15">
      <c r="B75" s="2" t="s">
        <v>123</v>
      </c>
      <c r="C75" s="6"/>
      <c r="D75" s="7">
        <f>D66-D74</f>
        <v>61578</v>
      </c>
      <c r="E75" s="7"/>
      <c r="F75" s="7">
        <f>F66-F74</f>
        <v>312381</v>
      </c>
      <c r="G75" s="7"/>
      <c r="H75" s="7"/>
      <c r="I75" s="7"/>
      <c r="J75" s="7"/>
    </row>
    <row r="76" spans="3:10" ht="15.75" thickBot="1">
      <c r="C76" s="6"/>
      <c r="D76" s="49">
        <f>D75+SUM(D54:D57)</f>
        <v>4173642</v>
      </c>
      <c r="E76" s="48"/>
      <c r="F76" s="49">
        <f>F75+SUM(F54:F57)</f>
        <v>2408554</v>
      </c>
      <c r="G76" s="7"/>
      <c r="H76" s="7"/>
      <c r="I76" s="7"/>
      <c r="J76" s="7"/>
    </row>
    <row r="77" spans="2:10" ht="15.75" thickTop="1">
      <c r="B77" s="24" t="s">
        <v>165</v>
      </c>
      <c r="C77" s="25"/>
      <c r="D77" s="7"/>
      <c r="E77" s="7"/>
      <c r="F77" s="7"/>
      <c r="G77" s="7"/>
      <c r="H77" s="7"/>
      <c r="I77" s="7"/>
      <c r="J77" s="7"/>
    </row>
    <row r="78" spans="2:10" ht="15">
      <c r="B78" s="26" t="s">
        <v>152</v>
      </c>
      <c r="C78" s="6"/>
      <c r="D78" s="48">
        <v>1446828</v>
      </c>
      <c r="E78" s="7"/>
      <c r="F78" s="48">
        <v>206690</v>
      </c>
      <c r="G78" s="7"/>
      <c r="H78" s="60"/>
      <c r="I78" s="7"/>
      <c r="J78" s="7"/>
    </row>
    <row r="79" spans="2:10" ht="15">
      <c r="B79" s="26" t="s">
        <v>150</v>
      </c>
      <c r="C79" s="6"/>
      <c r="D79" s="50"/>
      <c r="E79" s="7"/>
      <c r="F79" s="50"/>
      <c r="G79" s="7"/>
      <c r="H79" s="7"/>
      <c r="I79" s="7"/>
      <c r="J79" s="7"/>
    </row>
    <row r="80" spans="2:10" ht="15">
      <c r="B80" s="29" t="s">
        <v>53</v>
      </c>
      <c r="C80" s="6"/>
      <c r="D80" s="44">
        <v>1113732</v>
      </c>
      <c r="E80" s="7"/>
      <c r="F80" s="44">
        <v>0</v>
      </c>
      <c r="G80" s="7"/>
      <c r="H80" s="7"/>
      <c r="I80" s="7"/>
      <c r="J80" s="7"/>
    </row>
    <row r="81" spans="2:10" ht="43.5" customHeight="1">
      <c r="B81" s="117" t="s">
        <v>142</v>
      </c>
      <c r="C81" s="118"/>
      <c r="D81" s="45">
        <v>0</v>
      </c>
      <c r="E81" s="7"/>
      <c r="F81" s="45">
        <v>1199900</v>
      </c>
      <c r="G81" s="7"/>
      <c r="H81" s="60"/>
      <c r="I81" s="7"/>
      <c r="J81" s="7"/>
    </row>
    <row r="82" spans="2:10" ht="15">
      <c r="B82" s="30" t="s">
        <v>166</v>
      </c>
      <c r="C82" s="6"/>
      <c r="D82" s="45">
        <v>0</v>
      </c>
      <c r="E82" s="7"/>
      <c r="F82" s="45">
        <v>0</v>
      </c>
      <c r="G82" s="7"/>
      <c r="H82" s="7"/>
      <c r="I82" s="7"/>
      <c r="J82" s="7"/>
    </row>
    <row r="83" spans="2:10" ht="15">
      <c r="B83" s="30" t="s">
        <v>167</v>
      </c>
      <c r="C83" s="6"/>
      <c r="D83" s="45">
        <v>34224</v>
      </c>
      <c r="E83" s="7"/>
      <c r="F83" s="45">
        <v>34224</v>
      </c>
      <c r="G83" s="7"/>
      <c r="H83" s="7"/>
      <c r="I83" s="7"/>
      <c r="J83" s="7"/>
    </row>
    <row r="84" spans="2:10" ht="30">
      <c r="B84" s="29" t="s">
        <v>131</v>
      </c>
      <c r="C84" s="6">
        <v>11</v>
      </c>
      <c r="D84" s="45">
        <v>159</v>
      </c>
      <c r="E84" s="7"/>
      <c r="F84" s="45">
        <v>0</v>
      </c>
      <c r="G84" s="7"/>
      <c r="H84" s="7"/>
      <c r="I84" s="7"/>
      <c r="J84" s="7"/>
    </row>
    <row r="85" spans="2:10" ht="15">
      <c r="B85" s="30" t="s">
        <v>141</v>
      </c>
      <c r="C85" s="6"/>
      <c r="D85" s="45">
        <v>403004</v>
      </c>
      <c r="E85" s="7"/>
      <c r="F85" s="45">
        <v>426568</v>
      </c>
      <c r="G85" s="7"/>
      <c r="H85" s="7"/>
      <c r="I85" s="7"/>
      <c r="J85" s="7"/>
    </row>
    <row r="86" spans="2:10" ht="15">
      <c r="B86" s="30" t="s">
        <v>20</v>
      </c>
      <c r="C86" s="6"/>
      <c r="D86" s="46">
        <v>38273</v>
      </c>
      <c r="E86" s="7"/>
      <c r="F86" s="46">
        <v>41646</v>
      </c>
      <c r="G86" s="7"/>
      <c r="H86" s="7"/>
      <c r="I86" s="7"/>
      <c r="J86" s="7"/>
    </row>
    <row r="87" spans="2:10" ht="15">
      <c r="B87" s="26" t="s">
        <v>168</v>
      </c>
      <c r="C87" s="6"/>
      <c r="D87" s="47">
        <f>SUM(D80:D86)</f>
        <v>1589392</v>
      </c>
      <c r="E87" s="48"/>
      <c r="F87" s="47">
        <f>SUM(F80:F86)</f>
        <v>1702338</v>
      </c>
      <c r="G87" s="7"/>
      <c r="H87" s="7"/>
      <c r="I87" s="7"/>
      <c r="J87" s="7"/>
    </row>
    <row r="88" spans="2:10" ht="15">
      <c r="B88" s="2" t="s">
        <v>165</v>
      </c>
      <c r="C88" s="6"/>
      <c r="D88" s="47">
        <f>D87+D78</f>
        <v>3036220</v>
      </c>
      <c r="E88" s="48"/>
      <c r="F88" s="47">
        <f>F87+F78</f>
        <v>1909028</v>
      </c>
      <c r="G88" s="7"/>
      <c r="H88" s="7"/>
      <c r="I88" s="7"/>
      <c r="J88" s="7"/>
    </row>
    <row r="89" spans="3:10" ht="15">
      <c r="C89" s="6"/>
      <c r="D89" s="48"/>
      <c r="E89" s="48"/>
      <c r="F89" s="48"/>
      <c r="G89" s="7"/>
      <c r="H89" s="7"/>
      <c r="I89" s="7"/>
      <c r="J89" s="7"/>
    </row>
    <row r="90" spans="2:10" ht="15">
      <c r="B90" s="2" t="s">
        <v>169</v>
      </c>
      <c r="C90" s="6">
        <v>22</v>
      </c>
      <c r="D90" s="7">
        <v>187835</v>
      </c>
      <c r="E90" s="48"/>
      <c r="F90" s="7">
        <v>108286</v>
      </c>
      <c r="G90" s="7"/>
      <c r="H90" s="7"/>
      <c r="I90" s="7"/>
      <c r="J90" s="7"/>
    </row>
    <row r="91" spans="2:10" ht="15">
      <c r="B91" s="2" t="s">
        <v>170</v>
      </c>
      <c r="C91" s="6">
        <v>12</v>
      </c>
      <c r="D91" s="7">
        <v>873101</v>
      </c>
      <c r="E91" s="48"/>
      <c r="F91" s="7">
        <v>325865</v>
      </c>
      <c r="G91" s="7"/>
      <c r="H91" s="7"/>
      <c r="I91" s="7"/>
      <c r="J91" s="7"/>
    </row>
    <row r="92" spans="2:10" ht="15">
      <c r="B92" s="2" t="s">
        <v>171</v>
      </c>
      <c r="C92" s="6"/>
      <c r="D92" s="7">
        <v>76486</v>
      </c>
      <c r="E92" s="48"/>
      <c r="F92" s="7">
        <v>65375</v>
      </c>
      <c r="G92" s="7"/>
      <c r="H92" s="7"/>
      <c r="I92" s="7"/>
      <c r="J92" s="7"/>
    </row>
    <row r="93" spans="4:10" ht="15.75" thickBot="1">
      <c r="D93" s="49">
        <f>SUM(D90:D92)+D88</f>
        <v>4173642</v>
      </c>
      <c r="E93" s="48"/>
      <c r="F93" s="49">
        <f>SUM(F90:F92)+F88</f>
        <v>2408554</v>
      </c>
      <c r="G93" s="7"/>
      <c r="H93" s="7"/>
      <c r="I93" s="7"/>
      <c r="J93" s="7"/>
    </row>
    <row r="94" spans="2:8" ht="15.75" hidden="1" thickTop="1">
      <c r="B94" s="2" t="s">
        <v>138</v>
      </c>
      <c r="C94" s="6">
        <v>24</v>
      </c>
      <c r="D94" s="31">
        <v>4.878923451098331</v>
      </c>
      <c r="E94" s="32"/>
      <c r="F94" s="31">
        <v>3.2620766784969315</v>
      </c>
      <c r="H94" s="33" t="e">
        <v>#DIV/0!</v>
      </c>
    </row>
    <row r="95" spans="3:8" ht="15.75" thickTop="1">
      <c r="C95" s="6"/>
      <c r="D95" s="31"/>
      <c r="E95" s="32"/>
      <c r="F95" s="31"/>
      <c r="H95" s="33"/>
    </row>
    <row r="96" spans="2:6" ht="15.75" thickBot="1">
      <c r="B96" s="2" t="s">
        <v>138</v>
      </c>
      <c r="D96" s="22">
        <f>(D88-D57)/(D78*2)</f>
        <v>0.6969888611500469</v>
      </c>
      <c r="E96" s="32"/>
      <c r="F96" s="22">
        <f>(F88-F57)/(F78*2)</f>
        <v>3.2620712177657363</v>
      </c>
    </row>
    <row r="97" spans="4:6" ht="15.75" thickTop="1">
      <c r="D97" s="86"/>
      <c r="E97" s="87"/>
      <c r="F97" s="86"/>
    </row>
    <row r="98" ht="15">
      <c r="A98" s="37" t="s">
        <v>172</v>
      </c>
    </row>
    <row r="99" spans="1:2" ht="15">
      <c r="A99" s="2">
        <v>1</v>
      </c>
      <c r="B99" s="24" t="s">
        <v>173</v>
      </c>
    </row>
    <row r="100" spans="2:6" ht="30.75" customHeight="1">
      <c r="B100" s="38"/>
      <c r="C100" s="38"/>
      <c r="D100" s="38"/>
      <c r="E100" s="38"/>
      <c r="F100" s="38"/>
    </row>
    <row r="101" ht="12" customHeight="1"/>
    <row r="102" spans="1:2" ht="15">
      <c r="A102" s="2">
        <v>2</v>
      </c>
      <c r="B102" s="24" t="s">
        <v>174</v>
      </c>
    </row>
    <row r="103" ht="15">
      <c r="B103" s="2" t="s">
        <v>175</v>
      </c>
    </row>
    <row r="105" spans="1:2" ht="15">
      <c r="A105" s="2">
        <v>3</v>
      </c>
      <c r="B105" s="24" t="s">
        <v>176</v>
      </c>
    </row>
    <row r="106" ht="15">
      <c r="B106" s="2" t="s">
        <v>177</v>
      </c>
    </row>
    <row r="108" spans="1:2" ht="15">
      <c r="A108" s="2">
        <v>4</v>
      </c>
      <c r="B108" s="24" t="s">
        <v>48</v>
      </c>
    </row>
    <row r="109" ht="15">
      <c r="B109" s="2" t="s">
        <v>10</v>
      </c>
    </row>
    <row r="110" spans="4:6" ht="15">
      <c r="D110" s="4" t="s">
        <v>78</v>
      </c>
      <c r="F110" s="4" t="s">
        <v>78</v>
      </c>
    </row>
    <row r="111" spans="4:6" ht="15">
      <c r="D111" s="4" t="s">
        <v>79</v>
      </c>
      <c r="F111" s="4" t="s">
        <v>80</v>
      </c>
    </row>
    <row r="112" spans="4:6" ht="15">
      <c r="D112" s="99">
        <v>36525</v>
      </c>
      <c r="F112" s="99">
        <v>36525</v>
      </c>
    </row>
    <row r="113" spans="4:6" ht="15">
      <c r="D113" s="4" t="s">
        <v>121</v>
      </c>
      <c r="F113" s="4" t="s">
        <v>121</v>
      </c>
    </row>
    <row r="114" spans="2:10" ht="15">
      <c r="B114" s="2" t="s">
        <v>11</v>
      </c>
      <c r="D114" s="8">
        <v>-428</v>
      </c>
      <c r="E114" s="7"/>
      <c r="F114" s="8">
        <v>-898</v>
      </c>
      <c r="G114" s="7"/>
      <c r="H114" s="7"/>
      <c r="I114" s="7"/>
      <c r="J114" s="7"/>
    </row>
    <row r="115" spans="2:10" ht="15">
      <c r="B115" s="2" t="s">
        <v>12</v>
      </c>
      <c r="D115" s="8">
        <v>8068</v>
      </c>
      <c r="E115" s="7"/>
      <c r="F115" s="8">
        <v>4441</v>
      </c>
      <c r="G115" s="7"/>
      <c r="H115" s="7"/>
      <c r="I115" s="7"/>
      <c r="J115" s="7"/>
    </row>
    <row r="116" spans="2:10" ht="15">
      <c r="B116" s="2" t="s">
        <v>13</v>
      </c>
      <c r="D116" s="8">
        <v>-143</v>
      </c>
      <c r="E116" s="7"/>
      <c r="F116" s="8">
        <v>-50</v>
      </c>
      <c r="G116" s="7"/>
      <c r="H116" s="7"/>
      <c r="I116" s="7"/>
      <c r="J116" s="7"/>
    </row>
    <row r="117" spans="2:10" ht="15">
      <c r="B117" s="2" t="s">
        <v>14</v>
      </c>
      <c r="D117" s="8">
        <v>0</v>
      </c>
      <c r="E117" s="7"/>
      <c r="F117" s="8">
        <v>234</v>
      </c>
      <c r="G117" s="7"/>
      <c r="H117" s="7"/>
      <c r="I117" s="7"/>
      <c r="J117" s="7"/>
    </row>
    <row r="118" spans="4:10" ht="15.75" thickBot="1">
      <c r="D118" s="67">
        <f>SUM(D114:D117)</f>
        <v>7497</v>
      </c>
      <c r="E118" s="7"/>
      <c r="F118" s="67">
        <f>SUM(F114:F117)</f>
        <v>3727</v>
      </c>
      <c r="G118" s="7"/>
      <c r="H118" s="7"/>
      <c r="I118" s="7"/>
      <c r="J118" s="7"/>
    </row>
    <row r="119" spans="4:10" ht="15.75" thickTop="1">
      <c r="D119" s="8"/>
      <c r="E119" s="8"/>
      <c r="F119" s="7"/>
      <c r="G119" s="7"/>
      <c r="H119" s="7"/>
      <c r="I119" s="7"/>
      <c r="J119" s="7"/>
    </row>
    <row r="120" spans="1:10" ht="15">
      <c r="A120" s="2">
        <v>5</v>
      </c>
      <c r="B120" s="24" t="s">
        <v>15</v>
      </c>
      <c r="D120" s="7"/>
      <c r="E120" s="7"/>
      <c r="F120" s="7"/>
      <c r="G120" s="7"/>
      <c r="H120" s="7"/>
      <c r="I120" s="7"/>
      <c r="J120" s="7"/>
    </row>
    <row r="121" spans="2:10" ht="15">
      <c r="B121" s="2" t="s">
        <v>186</v>
      </c>
      <c r="D121" s="7"/>
      <c r="E121" s="7"/>
      <c r="F121" s="7"/>
      <c r="G121" s="7"/>
      <c r="H121" s="7"/>
      <c r="I121" s="7"/>
      <c r="J121" s="7"/>
    </row>
    <row r="122" spans="4:10" ht="15">
      <c r="D122" s="7"/>
      <c r="E122" s="7"/>
      <c r="F122" s="7"/>
      <c r="G122" s="7"/>
      <c r="H122" s="7"/>
      <c r="I122" s="7"/>
      <c r="J122" s="7"/>
    </row>
    <row r="123" spans="1:10" ht="15">
      <c r="A123" s="2">
        <v>6</v>
      </c>
      <c r="B123" s="24" t="s">
        <v>127</v>
      </c>
      <c r="D123" s="7"/>
      <c r="E123" s="7"/>
      <c r="F123" s="7"/>
      <c r="G123" s="7"/>
      <c r="H123" s="7"/>
      <c r="I123" s="7"/>
      <c r="J123" s="7"/>
    </row>
    <row r="124" spans="2:10" ht="15">
      <c r="B124" s="2" t="s">
        <v>187</v>
      </c>
      <c r="D124" s="7"/>
      <c r="E124" s="7"/>
      <c r="F124" s="7"/>
      <c r="G124" s="7"/>
      <c r="H124" s="7"/>
      <c r="I124" s="7"/>
      <c r="J124" s="7"/>
    </row>
    <row r="125" spans="4:10" ht="15">
      <c r="D125" s="7"/>
      <c r="E125" s="7"/>
      <c r="F125" s="7"/>
      <c r="G125" s="7"/>
      <c r="H125" s="7"/>
      <c r="I125" s="7"/>
      <c r="J125" s="7"/>
    </row>
    <row r="126" spans="1:10" ht="15">
      <c r="A126" s="2">
        <v>7</v>
      </c>
      <c r="B126" s="24" t="s">
        <v>128</v>
      </c>
      <c r="D126" s="7"/>
      <c r="E126" s="7"/>
      <c r="F126" s="7"/>
      <c r="G126" s="7"/>
      <c r="H126" s="7"/>
      <c r="I126" s="7"/>
      <c r="J126" s="7"/>
    </row>
    <row r="127" spans="2:10" ht="15">
      <c r="B127" s="2" t="s">
        <v>188</v>
      </c>
      <c r="D127" s="7"/>
      <c r="E127" s="7"/>
      <c r="F127" s="7"/>
      <c r="G127" s="7"/>
      <c r="H127" s="7"/>
      <c r="I127" s="7"/>
      <c r="J127" s="7"/>
    </row>
    <row r="128" spans="4:10" ht="15">
      <c r="D128" s="8" t="s">
        <v>162</v>
      </c>
      <c r="E128" s="7"/>
      <c r="F128" s="7"/>
      <c r="G128" s="7"/>
      <c r="H128" s="7"/>
      <c r="I128" s="7"/>
      <c r="J128" s="7"/>
    </row>
    <row r="129" spans="2:10" ht="16.5" customHeight="1">
      <c r="B129" s="59" t="s">
        <v>55</v>
      </c>
      <c r="C129" s="4" t="s">
        <v>49</v>
      </c>
      <c r="D129" s="8">
        <v>834418</v>
      </c>
      <c r="E129" s="7"/>
      <c r="F129" s="7"/>
      <c r="G129" s="7"/>
      <c r="H129" s="7"/>
      <c r="I129" s="7"/>
      <c r="J129" s="7"/>
    </row>
    <row r="130" spans="2:10" ht="16.5" customHeight="1">
      <c r="B130" s="59" t="s">
        <v>56</v>
      </c>
      <c r="D130" s="68">
        <v>969</v>
      </c>
      <c r="E130" s="7"/>
      <c r="F130" s="7"/>
      <c r="G130" s="7"/>
      <c r="H130" s="7"/>
      <c r="I130" s="7"/>
      <c r="J130" s="7"/>
    </row>
    <row r="131" spans="2:10" ht="16.5" customHeight="1">
      <c r="B131" s="59" t="s">
        <v>57</v>
      </c>
      <c r="D131" s="68">
        <v>582</v>
      </c>
      <c r="E131" s="7"/>
      <c r="F131" s="7"/>
      <c r="G131" s="7"/>
      <c r="H131" s="7"/>
      <c r="I131" s="7"/>
      <c r="J131" s="7"/>
    </row>
    <row r="132" spans="2:10" ht="7.5" customHeight="1">
      <c r="B132" s="30"/>
      <c r="D132" s="7"/>
      <c r="E132" s="7"/>
      <c r="F132" s="69"/>
      <c r="G132" s="7"/>
      <c r="H132" s="7"/>
      <c r="I132" s="7"/>
      <c r="J132" s="7"/>
    </row>
    <row r="133" spans="1:10" ht="45" customHeight="1">
      <c r="A133" s="39" t="s">
        <v>49</v>
      </c>
      <c r="D133" s="7"/>
      <c r="E133" s="7"/>
      <c r="F133" s="69"/>
      <c r="G133" s="7"/>
      <c r="H133" s="7"/>
      <c r="I133" s="7"/>
      <c r="J133" s="7"/>
    </row>
    <row r="134" spans="1:10" ht="20.25" customHeight="1">
      <c r="A134" s="4" t="s">
        <v>50</v>
      </c>
      <c r="B134" s="2" t="s">
        <v>130</v>
      </c>
      <c r="D134" s="7"/>
      <c r="E134" s="7"/>
      <c r="F134" s="7"/>
      <c r="G134" s="7"/>
      <c r="H134" s="7"/>
      <c r="I134" s="7"/>
      <c r="J134" s="7"/>
    </row>
    <row r="135" spans="4:10" ht="15">
      <c r="D135" s="8" t="s">
        <v>139</v>
      </c>
      <c r="E135" s="7"/>
      <c r="F135" s="7"/>
      <c r="G135" s="7"/>
      <c r="H135" s="7"/>
      <c r="I135" s="7"/>
      <c r="J135" s="7"/>
    </row>
    <row r="136" spans="2:10" ht="15">
      <c r="B136" s="59" t="s">
        <v>28</v>
      </c>
      <c r="D136" s="70">
        <v>7091</v>
      </c>
      <c r="E136" s="7"/>
      <c r="F136" s="7"/>
      <c r="G136" s="7"/>
      <c r="H136" s="7"/>
      <c r="I136" s="7"/>
      <c r="J136" s="7"/>
    </row>
    <row r="137" spans="2:10" ht="15">
      <c r="B137" s="59" t="s">
        <v>29</v>
      </c>
      <c r="D137" s="8">
        <v>0</v>
      </c>
      <c r="E137" s="7"/>
      <c r="F137" s="7"/>
      <c r="G137" s="7"/>
      <c r="H137" s="7"/>
      <c r="I137" s="7"/>
      <c r="J137" s="7"/>
    </row>
    <row r="138" spans="2:10" ht="15.75" thickBot="1">
      <c r="B138" s="59" t="s">
        <v>30</v>
      </c>
      <c r="D138" s="67">
        <f>SUM(D136:D137)</f>
        <v>7091</v>
      </c>
      <c r="E138" s="7"/>
      <c r="F138" s="7"/>
      <c r="G138" s="7"/>
      <c r="H138" s="7"/>
      <c r="I138" s="7"/>
      <c r="J138" s="7"/>
    </row>
    <row r="139" spans="2:10" ht="16.5" thickBot="1" thickTop="1">
      <c r="B139" s="59" t="s">
        <v>178</v>
      </c>
      <c r="D139" s="71">
        <v>13188</v>
      </c>
      <c r="E139" s="7"/>
      <c r="F139" s="7"/>
      <c r="G139" s="7"/>
      <c r="H139" s="7"/>
      <c r="I139" s="7"/>
      <c r="J139" s="7"/>
    </row>
    <row r="140" ht="15.75" thickTop="1"/>
    <row r="141" spans="1:2" ht="15">
      <c r="A141" s="2">
        <v>8</v>
      </c>
      <c r="B141" s="24" t="s">
        <v>31</v>
      </c>
    </row>
    <row r="142" spans="2:6" ht="33" customHeight="1">
      <c r="B142" s="21"/>
      <c r="C142" s="21"/>
      <c r="D142" s="21"/>
      <c r="E142" s="21"/>
      <c r="F142" s="21"/>
    </row>
    <row r="143" ht="9" customHeight="1"/>
    <row r="144" spans="1:2" ht="15.75" customHeight="1">
      <c r="A144" s="2">
        <v>9</v>
      </c>
      <c r="B144" s="24" t="s">
        <v>32</v>
      </c>
    </row>
    <row r="145" spans="2:6" ht="12" customHeight="1">
      <c r="B145" s="40"/>
      <c r="C145" s="40"/>
      <c r="D145" s="40"/>
      <c r="E145" s="40"/>
      <c r="F145" s="40"/>
    </row>
    <row r="146" spans="2:10" ht="45.75" customHeight="1">
      <c r="B146" s="116" t="s">
        <v>196</v>
      </c>
      <c r="C146" s="116"/>
      <c r="D146" s="116"/>
      <c r="E146" s="116"/>
      <c r="F146" s="116"/>
      <c r="G146" s="116"/>
      <c r="H146" s="116"/>
      <c r="I146" s="116"/>
      <c r="J146" s="116"/>
    </row>
    <row r="147" spans="2:10" ht="60" customHeight="1">
      <c r="B147" s="116" t="s">
        <v>197</v>
      </c>
      <c r="C147" s="116"/>
      <c r="D147" s="116"/>
      <c r="E147" s="116"/>
      <c r="F147" s="116"/>
      <c r="G147" s="116"/>
      <c r="H147" s="116"/>
      <c r="I147" s="116"/>
      <c r="J147" s="116"/>
    </row>
    <row r="148" spans="2:10" ht="32.25" customHeight="1">
      <c r="B148" s="116" t="s">
        <v>198</v>
      </c>
      <c r="C148" s="116"/>
      <c r="D148" s="116"/>
      <c r="E148" s="116"/>
      <c r="F148" s="116"/>
      <c r="G148" s="116"/>
      <c r="H148" s="116"/>
      <c r="I148" s="116"/>
      <c r="J148" s="116"/>
    </row>
    <row r="149" spans="2:10" ht="45" customHeight="1">
      <c r="B149" s="116" t="s">
        <v>199</v>
      </c>
      <c r="C149" s="116"/>
      <c r="D149" s="116"/>
      <c r="E149" s="116"/>
      <c r="F149" s="116"/>
      <c r="G149" s="116"/>
      <c r="H149" s="116"/>
      <c r="I149" s="116"/>
      <c r="J149" s="116"/>
    </row>
    <row r="150" spans="2:10" ht="61.5" customHeight="1">
      <c r="B150" s="116" t="s">
        <v>200</v>
      </c>
      <c r="C150" s="116"/>
      <c r="D150" s="116"/>
      <c r="E150" s="116"/>
      <c r="F150" s="116"/>
      <c r="G150" s="116"/>
      <c r="H150" s="116"/>
      <c r="I150" s="116"/>
      <c r="J150" s="116"/>
    </row>
    <row r="151" spans="2:10" ht="31.5" customHeight="1">
      <c r="B151" s="116" t="s">
        <v>201</v>
      </c>
      <c r="C151" s="116"/>
      <c r="D151" s="116"/>
      <c r="E151" s="116"/>
      <c r="F151" s="116"/>
      <c r="G151" s="116"/>
      <c r="H151" s="116"/>
      <c r="I151" s="116"/>
      <c r="J151" s="116"/>
    </row>
    <row r="152" spans="2:10" ht="51.75" customHeight="1">
      <c r="B152" s="119" t="s">
        <v>202</v>
      </c>
      <c r="C152" s="119"/>
      <c r="D152" s="119"/>
      <c r="E152" s="119"/>
      <c r="F152" s="119"/>
      <c r="G152" s="119"/>
      <c r="H152" s="119"/>
      <c r="I152" s="119"/>
      <c r="J152" s="119"/>
    </row>
    <row r="153" spans="2:10" ht="49.5" customHeight="1">
      <c r="B153" s="113" t="s">
        <v>203</v>
      </c>
      <c r="C153" s="113"/>
      <c r="D153" s="113"/>
      <c r="E153" s="113"/>
      <c r="F153" s="113"/>
      <c r="G153" s="113"/>
      <c r="H153" s="113"/>
      <c r="I153" s="113"/>
      <c r="J153" s="113"/>
    </row>
    <row r="154" spans="2:10" ht="36.75" customHeight="1">
      <c r="B154" s="113" t="s">
        <v>204</v>
      </c>
      <c r="C154" s="113"/>
      <c r="D154" s="113"/>
      <c r="E154" s="113"/>
      <c r="F154" s="113"/>
      <c r="G154" s="113"/>
      <c r="H154" s="113"/>
      <c r="I154" s="113"/>
      <c r="J154" s="113"/>
    </row>
    <row r="155" spans="2:10" ht="57" customHeight="1">
      <c r="B155" s="113" t="s">
        <v>21</v>
      </c>
      <c r="C155" s="113"/>
      <c r="D155" s="113"/>
      <c r="E155" s="113"/>
      <c r="F155" s="113"/>
      <c r="G155" s="113"/>
      <c r="H155" s="113"/>
      <c r="I155" s="113"/>
      <c r="J155" s="113"/>
    </row>
    <row r="156" spans="2:10" ht="96.75" customHeight="1">
      <c r="B156" s="113" t="s">
        <v>210</v>
      </c>
      <c r="C156" s="113"/>
      <c r="D156" s="113"/>
      <c r="E156" s="113"/>
      <c r="F156" s="113"/>
      <c r="G156" s="113"/>
      <c r="H156" s="113"/>
      <c r="I156" s="113"/>
      <c r="J156" s="113"/>
    </row>
    <row r="157" ht="13.5" customHeight="1"/>
    <row r="158" spans="1:2" ht="11.25" customHeight="1">
      <c r="A158" s="2">
        <v>10</v>
      </c>
      <c r="B158" s="24" t="s">
        <v>33</v>
      </c>
    </row>
    <row r="159" spans="2:6" ht="51" customHeight="1">
      <c r="B159" s="40"/>
      <c r="C159" s="40"/>
      <c r="D159" s="40"/>
      <c r="E159" s="40"/>
      <c r="F159" s="40"/>
    </row>
    <row r="161" spans="1:2" ht="15">
      <c r="A161" s="2">
        <v>11</v>
      </c>
      <c r="B161" s="24" t="s">
        <v>34</v>
      </c>
    </row>
    <row r="162" spans="2:10" ht="63.75" customHeight="1">
      <c r="B162" s="40"/>
      <c r="C162" s="40"/>
      <c r="D162" s="40"/>
      <c r="E162" s="40"/>
      <c r="F162" s="40"/>
      <c r="G162" s="9"/>
      <c r="H162" s="9"/>
      <c r="I162" s="9"/>
      <c r="J162" s="9"/>
    </row>
    <row r="163" spans="2:11" ht="15">
      <c r="B163" s="9"/>
      <c r="C163" s="9"/>
      <c r="D163" s="9"/>
      <c r="E163" s="9"/>
      <c r="F163" s="9"/>
      <c r="G163" s="9"/>
      <c r="H163" s="41"/>
      <c r="I163" s="41"/>
      <c r="J163" s="41"/>
      <c r="K163" s="20"/>
    </row>
    <row r="164" spans="8:11" ht="15">
      <c r="H164" s="41"/>
      <c r="I164" s="41"/>
      <c r="J164" s="41"/>
      <c r="K164" s="20"/>
    </row>
    <row r="165" spans="8:11" ht="28.5" customHeight="1">
      <c r="H165" s="41"/>
      <c r="I165" s="41"/>
      <c r="J165" s="41"/>
      <c r="K165" s="20"/>
    </row>
    <row r="166" spans="8:11" ht="28.5" customHeight="1">
      <c r="H166" s="41"/>
      <c r="I166" s="41"/>
      <c r="J166" s="41"/>
      <c r="K166" s="20"/>
    </row>
    <row r="167" spans="1:11" ht="38.25" customHeight="1">
      <c r="A167" s="2">
        <v>12</v>
      </c>
      <c r="B167" s="24" t="s">
        <v>140</v>
      </c>
      <c r="H167" s="41"/>
      <c r="I167" s="41"/>
      <c r="J167" s="41"/>
      <c r="K167" s="20"/>
    </row>
    <row r="168" spans="2:11" ht="15">
      <c r="B168" s="2" t="s">
        <v>61</v>
      </c>
      <c r="I168" s="41"/>
      <c r="J168" s="41"/>
      <c r="K168" s="20"/>
    </row>
    <row r="169" spans="11:12" ht="15">
      <c r="K169" s="2"/>
      <c r="L169" s="83"/>
    </row>
    <row r="170" spans="2:12" ht="15">
      <c r="B170" s="24" t="s">
        <v>144</v>
      </c>
      <c r="D170" s="41" t="s">
        <v>139</v>
      </c>
      <c r="K170" s="2"/>
      <c r="L170" s="83"/>
    </row>
    <row r="171" spans="2:12" ht="15">
      <c r="B171" s="24" t="s">
        <v>136</v>
      </c>
      <c r="D171" s="8"/>
      <c r="E171" s="7"/>
      <c r="F171" s="7"/>
      <c r="G171" s="7"/>
      <c r="H171" s="7"/>
      <c r="I171" s="7"/>
      <c r="J171" s="7"/>
      <c r="K171" s="2"/>
      <c r="L171" s="83"/>
    </row>
    <row r="172" spans="2:12" ht="15">
      <c r="B172" s="26" t="s">
        <v>35</v>
      </c>
      <c r="D172" s="72">
        <v>350000</v>
      </c>
      <c r="E172" s="7"/>
      <c r="F172" s="7"/>
      <c r="G172" s="7"/>
      <c r="H172" s="7"/>
      <c r="I172" s="7"/>
      <c r="J172" s="7"/>
      <c r="K172" s="2"/>
      <c r="L172" s="83"/>
    </row>
    <row r="173" spans="2:12" ht="15">
      <c r="B173" s="26" t="s">
        <v>207</v>
      </c>
      <c r="D173" s="73">
        <v>200412</v>
      </c>
      <c r="E173" s="7"/>
      <c r="F173" s="7"/>
      <c r="G173" s="7"/>
      <c r="H173" s="7"/>
      <c r="I173" s="7"/>
      <c r="J173" s="7"/>
      <c r="K173" s="2"/>
      <c r="L173" s="83"/>
    </row>
    <row r="174" spans="2:12" ht="15">
      <c r="B174" s="27" t="s">
        <v>37</v>
      </c>
      <c r="D174" s="73">
        <v>78000</v>
      </c>
      <c r="E174" s="7"/>
      <c r="F174" s="7"/>
      <c r="G174" s="7"/>
      <c r="H174" s="7"/>
      <c r="I174" s="7"/>
      <c r="J174" s="7"/>
      <c r="K174" s="2"/>
      <c r="L174" s="83"/>
    </row>
    <row r="175" spans="2:12" ht="15">
      <c r="B175" s="26" t="s">
        <v>76</v>
      </c>
      <c r="D175" s="74">
        <v>6689</v>
      </c>
      <c r="E175" s="7"/>
      <c r="F175" s="7"/>
      <c r="G175" s="7"/>
      <c r="H175" s="7"/>
      <c r="I175" s="7"/>
      <c r="J175" s="7"/>
      <c r="K175" s="2"/>
      <c r="L175" s="83"/>
    </row>
    <row r="176" spans="4:12" ht="15">
      <c r="D176" s="75">
        <f>SUM(D172:D175)</f>
        <v>635101</v>
      </c>
      <c r="E176" s="7"/>
      <c r="F176" s="7"/>
      <c r="G176" s="7"/>
      <c r="H176" s="7"/>
      <c r="I176" s="7"/>
      <c r="J176" s="7"/>
      <c r="K176" s="2"/>
      <c r="L176" s="83"/>
    </row>
    <row r="177" spans="2:12" ht="15">
      <c r="B177" s="24" t="s">
        <v>145</v>
      </c>
      <c r="D177" s="7"/>
      <c r="E177" s="7"/>
      <c r="F177" s="7"/>
      <c r="G177" s="7"/>
      <c r="H177" s="7"/>
      <c r="I177" s="7"/>
      <c r="J177" s="7"/>
      <c r="K177" s="2"/>
      <c r="L177" s="83"/>
    </row>
    <row r="178" spans="2:12" ht="15">
      <c r="B178" s="26" t="s">
        <v>76</v>
      </c>
      <c r="D178" s="8">
        <v>238000</v>
      </c>
      <c r="E178" s="7"/>
      <c r="F178" s="7"/>
      <c r="G178" s="7"/>
      <c r="H178" s="7"/>
      <c r="I178" s="7"/>
      <c r="J178" s="7"/>
      <c r="K178" s="2"/>
      <c r="L178" s="83"/>
    </row>
    <row r="179" spans="2:12" ht="15.75" thickBot="1">
      <c r="B179" s="42" t="s">
        <v>124</v>
      </c>
      <c r="D179" s="76">
        <f>D178+D176</f>
        <v>873101</v>
      </c>
      <c r="E179" s="7"/>
      <c r="F179" s="7"/>
      <c r="G179" s="7"/>
      <c r="H179" s="7"/>
      <c r="I179" s="7"/>
      <c r="J179" s="7"/>
      <c r="K179" s="2"/>
      <c r="L179" s="83"/>
    </row>
    <row r="180" spans="2:12" ht="15.75" thickTop="1">
      <c r="B180" s="11"/>
      <c r="D180" s="8"/>
      <c r="E180" s="7"/>
      <c r="F180" s="7"/>
      <c r="G180" s="7"/>
      <c r="H180" s="7"/>
      <c r="I180" s="7"/>
      <c r="J180" s="7"/>
      <c r="K180" s="2"/>
      <c r="L180" s="83"/>
    </row>
    <row r="181" spans="2:12" ht="15">
      <c r="B181" s="24" t="s">
        <v>143</v>
      </c>
      <c r="D181" s="77"/>
      <c r="E181" s="7"/>
      <c r="F181" s="7"/>
      <c r="G181" s="7"/>
      <c r="H181" s="7"/>
      <c r="I181" s="7"/>
      <c r="J181" s="7"/>
      <c r="K181" s="2"/>
      <c r="L181" s="83"/>
    </row>
    <row r="182" spans="2:12" ht="15">
      <c r="B182" s="24" t="s">
        <v>146</v>
      </c>
      <c r="D182" s="77"/>
      <c r="E182" s="7"/>
      <c r="F182" s="7"/>
      <c r="G182" s="7"/>
      <c r="H182" s="7"/>
      <c r="I182" s="7"/>
      <c r="J182" s="7"/>
      <c r="K182" s="2"/>
      <c r="L182" s="83"/>
    </row>
    <row r="183" spans="2:12" ht="15">
      <c r="B183" s="26" t="s">
        <v>0</v>
      </c>
      <c r="D183" s="93">
        <v>39833</v>
      </c>
      <c r="E183" s="7"/>
      <c r="F183" s="7"/>
      <c r="G183" s="7"/>
      <c r="H183" s="7"/>
      <c r="I183" s="7"/>
      <c r="J183" s="7"/>
      <c r="K183" s="2"/>
      <c r="L183" s="83"/>
    </row>
    <row r="184" spans="2:12" ht="15">
      <c r="B184" s="26" t="s">
        <v>37</v>
      </c>
      <c r="D184" s="78">
        <v>13000</v>
      </c>
      <c r="E184" s="7"/>
      <c r="F184" s="7"/>
      <c r="G184" s="7"/>
      <c r="H184" s="7"/>
      <c r="I184" s="7"/>
      <c r="J184" s="7"/>
      <c r="K184" s="2"/>
      <c r="L184" s="83"/>
    </row>
    <row r="185" spans="2:12" ht="15">
      <c r="B185" s="26" t="s">
        <v>76</v>
      </c>
      <c r="D185" s="78">
        <v>2124</v>
      </c>
      <c r="E185" s="7"/>
      <c r="F185" s="7"/>
      <c r="G185" s="7"/>
      <c r="H185" s="7"/>
      <c r="I185" s="7"/>
      <c r="J185" s="7"/>
      <c r="K185" s="2"/>
      <c r="L185" s="83"/>
    </row>
    <row r="186" spans="2:12" ht="15">
      <c r="B186" s="26" t="s">
        <v>36</v>
      </c>
      <c r="D186" s="78">
        <v>60000</v>
      </c>
      <c r="E186" s="7"/>
      <c r="F186" s="7"/>
      <c r="G186" s="7"/>
      <c r="H186" s="7"/>
      <c r="I186" s="7"/>
      <c r="J186" s="7"/>
      <c r="K186" s="2"/>
      <c r="L186" s="83"/>
    </row>
    <row r="187" spans="2:12" ht="15">
      <c r="B187" s="26" t="s">
        <v>1</v>
      </c>
      <c r="D187" s="78">
        <v>743</v>
      </c>
      <c r="E187" s="7"/>
      <c r="F187" s="7"/>
      <c r="G187" s="7"/>
      <c r="H187" s="7"/>
      <c r="I187" s="7"/>
      <c r="J187" s="7"/>
      <c r="K187" s="2"/>
      <c r="L187" s="83"/>
    </row>
    <row r="188" spans="4:12" ht="15">
      <c r="D188" s="79">
        <f>SUM(D183:D187)</f>
        <v>115700</v>
      </c>
      <c r="E188" s="7"/>
      <c r="F188" s="7"/>
      <c r="G188" s="7"/>
      <c r="H188" s="7"/>
      <c r="I188" s="7"/>
      <c r="J188" s="7"/>
      <c r="K188" s="2"/>
      <c r="L188" s="83"/>
    </row>
    <row r="189" spans="2:12" ht="15">
      <c r="B189" s="24"/>
      <c r="D189" s="77"/>
      <c r="E189" s="7"/>
      <c r="F189" s="7"/>
      <c r="G189" s="7"/>
      <c r="H189" s="7"/>
      <c r="I189" s="7"/>
      <c r="J189" s="7"/>
      <c r="K189" s="2"/>
      <c r="L189" s="83"/>
    </row>
    <row r="190" spans="2:12" ht="15" hidden="1">
      <c r="B190" s="24" t="s">
        <v>145</v>
      </c>
      <c r="D190" s="77"/>
      <c r="E190" s="7"/>
      <c r="F190" s="7"/>
      <c r="G190" s="7"/>
      <c r="H190" s="7"/>
      <c r="I190" s="7"/>
      <c r="J190" s="7"/>
      <c r="K190" s="2"/>
      <c r="L190" s="83"/>
    </row>
    <row r="191" spans="2:12" ht="15">
      <c r="B191" s="26" t="s">
        <v>38</v>
      </c>
      <c r="D191" s="93">
        <v>24386</v>
      </c>
      <c r="E191" s="7"/>
      <c r="F191" s="7"/>
      <c r="G191" s="7"/>
      <c r="H191" s="7"/>
      <c r="I191" s="7"/>
      <c r="J191" s="7"/>
      <c r="K191" s="2"/>
      <c r="L191" s="83"/>
    </row>
    <row r="192" spans="2:12" ht="15">
      <c r="B192" s="26" t="s">
        <v>39</v>
      </c>
      <c r="D192" s="78">
        <v>56310</v>
      </c>
      <c r="E192" s="7"/>
      <c r="F192" s="7"/>
      <c r="G192" s="7"/>
      <c r="H192" s="7"/>
      <c r="I192" s="7"/>
      <c r="J192" s="7"/>
      <c r="K192" s="2"/>
      <c r="L192" s="83"/>
    </row>
    <row r="193" spans="2:12" ht="15">
      <c r="B193" s="26" t="s">
        <v>40</v>
      </c>
      <c r="D193" s="78">
        <v>151250</v>
      </c>
      <c r="E193" s="7"/>
      <c r="F193" s="7"/>
      <c r="G193" s="7"/>
      <c r="H193" s="7"/>
      <c r="I193" s="7"/>
      <c r="J193" s="7"/>
      <c r="K193" s="2"/>
      <c r="L193" s="83"/>
    </row>
    <row r="194" spans="2:12" ht="15">
      <c r="B194" s="26" t="s">
        <v>54</v>
      </c>
      <c r="D194" s="80">
        <v>12500</v>
      </c>
      <c r="E194" s="7"/>
      <c r="F194" s="7"/>
      <c r="G194" s="7"/>
      <c r="H194" s="7"/>
      <c r="I194" s="7"/>
      <c r="J194" s="7"/>
      <c r="K194" s="2"/>
      <c r="L194" s="83"/>
    </row>
    <row r="195" spans="4:12" ht="15">
      <c r="D195" s="79">
        <f>SUM(D191:D194)</f>
        <v>244446</v>
      </c>
      <c r="E195" s="7"/>
      <c r="F195" s="7"/>
      <c r="G195" s="7"/>
      <c r="H195" s="7"/>
      <c r="I195" s="7"/>
      <c r="J195" s="7"/>
      <c r="K195" s="2"/>
      <c r="L195" s="83"/>
    </row>
    <row r="196" spans="2:12" ht="15.75" thickBot="1">
      <c r="B196" s="2" t="s">
        <v>41</v>
      </c>
      <c r="D196" s="76">
        <f>D195+D188</f>
        <v>360146</v>
      </c>
      <c r="E196" s="7"/>
      <c r="F196" s="7"/>
      <c r="G196" s="7"/>
      <c r="H196" s="7"/>
      <c r="I196" s="7"/>
      <c r="J196" s="7"/>
      <c r="K196" s="2"/>
      <c r="L196" s="83"/>
    </row>
    <row r="197" spans="6:12" ht="15.75" thickTop="1">
      <c r="F197" s="23"/>
      <c r="G197" s="41"/>
      <c r="H197" s="41"/>
      <c r="K197" s="2"/>
      <c r="L197" s="83"/>
    </row>
    <row r="198" spans="1:11" ht="15">
      <c r="A198" s="2">
        <v>13</v>
      </c>
      <c r="B198" s="24" t="s">
        <v>42</v>
      </c>
      <c r="G198" s="41"/>
      <c r="H198" s="41"/>
      <c r="I198" s="41"/>
      <c r="J198" s="41"/>
      <c r="K198" s="20"/>
    </row>
    <row r="199" spans="2:10" ht="15">
      <c r="B199" s="42" t="s">
        <v>58</v>
      </c>
      <c r="C199" s="21"/>
      <c r="D199" s="21"/>
      <c r="E199" s="21"/>
      <c r="F199" s="21"/>
      <c r="G199" s="41"/>
      <c r="H199" s="41"/>
      <c r="I199" s="41"/>
      <c r="J199" s="41"/>
    </row>
    <row r="201" spans="1:2" ht="15">
      <c r="A201" s="2">
        <v>14</v>
      </c>
      <c r="B201" s="24" t="s">
        <v>43</v>
      </c>
    </row>
    <row r="202" spans="2:8" ht="13.5" customHeight="1">
      <c r="B202" s="42" t="s">
        <v>59</v>
      </c>
      <c r="C202" s="21"/>
      <c r="D202" s="21"/>
      <c r="E202" s="42"/>
      <c r="F202" s="21"/>
      <c r="G202" s="21"/>
      <c r="H202" s="42"/>
    </row>
    <row r="203" spans="3:7" ht="15">
      <c r="C203" s="40"/>
      <c r="D203" s="40"/>
      <c r="E203" s="40"/>
      <c r="F203" s="40"/>
      <c r="G203" s="40"/>
    </row>
    <row r="204" spans="1:2" ht="15">
      <c r="A204" s="2">
        <v>15</v>
      </c>
      <c r="B204" s="24" t="s">
        <v>44</v>
      </c>
    </row>
    <row r="205" spans="2:11" ht="20.25" customHeight="1">
      <c r="B205" s="40"/>
      <c r="C205" s="40"/>
      <c r="D205" s="40"/>
      <c r="E205" s="40"/>
      <c r="F205" s="40"/>
      <c r="K205" s="43"/>
    </row>
    <row r="207" spans="1:2" ht="15">
      <c r="A207" s="2">
        <v>16</v>
      </c>
      <c r="B207" s="24" t="s">
        <v>137</v>
      </c>
    </row>
    <row r="208" ht="15">
      <c r="B208" s="2" t="s">
        <v>16</v>
      </c>
    </row>
    <row r="209" spans="4:6" ht="15">
      <c r="D209" s="42"/>
      <c r="F209" s="25" t="s">
        <v>126</v>
      </c>
    </row>
    <row r="210" spans="4:9" ht="33" customHeight="1">
      <c r="D210" s="4" t="s">
        <v>72</v>
      </c>
      <c r="E210" s="4"/>
      <c r="F210" s="10" t="s">
        <v>149</v>
      </c>
      <c r="G210" s="6"/>
      <c r="H210" s="10" t="s">
        <v>129</v>
      </c>
      <c r="I210" s="4"/>
    </row>
    <row r="211" spans="2:9" ht="15">
      <c r="B211" s="24" t="s">
        <v>65</v>
      </c>
      <c r="D211" s="4" t="s">
        <v>121</v>
      </c>
      <c r="E211" s="4"/>
      <c r="F211" s="4" t="s">
        <v>121</v>
      </c>
      <c r="G211" s="6"/>
      <c r="H211" s="4" t="s">
        <v>121</v>
      </c>
      <c r="I211" s="4"/>
    </row>
    <row r="212" spans="2:10" ht="15">
      <c r="B212" s="26" t="s">
        <v>189</v>
      </c>
      <c r="D212" s="48">
        <v>848433</v>
      </c>
      <c r="E212" s="48"/>
      <c r="F212" s="48">
        <v>-43076</v>
      </c>
      <c r="G212" s="48"/>
      <c r="H212" s="63">
        <v>2256839</v>
      </c>
      <c r="I212" s="7"/>
      <c r="J212" s="7"/>
    </row>
    <row r="213" spans="2:10" ht="15">
      <c r="B213" s="26" t="s">
        <v>190</v>
      </c>
      <c r="D213" s="48">
        <v>321622</v>
      </c>
      <c r="E213" s="48"/>
      <c r="F213" s="48">
        <v>10514</v>
      </c>
      <c r="G213" s="48"/>
      <c r="H213" s="63">
        <v>73255</v>
      </c>
      <c r="I213" s="7"/>
      <c r="J213" s="7"/>
    </row>
    <row r="214" spans="2:10" ht="15">
      <c r="B214" s="26" t="s">
        <v>191</v>
      </c>
      <c r="D214" s="48">
        <v>235121</v>
      </c>
      <c r="E214" s="48"/>
      <c r="F214" s="48">
        <v>6680</v>
      </c>
      <c r="G214" s="48"/>
      <c r="H214" s="63">
        <v>94096</v>
      </c>
      <c r="I214" s="7"/>
      <c r="J214" s="7"/>
    </row>
    <row r="215" spans="2:10" ht="15">
      <c r="B215" s="26"/>
      <c r="D215" s="47">
        <f>SUM(D212:D214)</f>
        <v>1405176</v>
      </c>
      <c r="E215" s="48"/>
      <c r="F215" s="47">
        <f>ROUND(SUM(F212:F214),0)</f>
        <v>-25882</v>
      </c>
      <c r="G215" s="48"/>
      <c r="H215" s="47">
        <f>SUM(H212:H214)</f>
        <v>2424190</v>
      </c>
      <c r="I215" s="7"/>
      <c r="J215" s="7"/>
    </row>
    <row r="216" spans="2:10" ht="15">
      <c r="B216" s="26" t="s">
        <v>192</v>
      </c>
      <c r="D216" s="48">
        <v>9293</v>
      </c>
      <c r="E216" s="48"/>
      <c r="F216" s="48">
        <v>4206</v>
      </c>
      <c r="G216" s="48"/>
      <c r="H216" s="63">
        <v>612030</v>
      </c>
      <c r="I216" s="7"/>
      <c r="J216" s="7"/>
    </row>
    <row r="217" spans="2:10" ht="15.75" thickBot="1">
      <c r="B217" s="26"/>
      <c r="D217" s="49">
        <f>D216+D215</f>
        <v>1414469</v>
      </c>
      <c r="E217" s="7"/>
      <c r="F217" s="49">
        <f>ROUND(F216+F215,0)</f>
        <v>-21676</v>
      </c>
      <c r="G217" s="7"/>
      <c r="H217" s="49">
        <f>H216+H215</f>
        <v>3036220</v>
      </c>
      <c r="I217" s="7"/>
      <c r="J217" s="7"/>
    </row>
    <row r="218" spans="4:10" ht="15.75" thickTop="1">
      <c r="D218" s="85"/>
      <c r="E218" s="48"/>
      <c r="F218" s="48"/>
      <c r="G218" s="48"/>
      <c r="H218" s="63"/>
      <c r="I218" s="7"/>
      <c r="J218" s="7"/>
    </row>
    <row r="219" spans="2:10" ht="15">
      <c r="B219" s="24" t="s">
        <v>66</v>
      </c>
      <c r="D219" s="7"/>
      <c r="E219" s="7"/>
      <c r="F219" s="7"/>
      <c r="G219" s="7"/>
      <c r="H219" s="7"/>
      <c r="I219" s="7"/>
      <c r="J219" s="7"/>
    </row>
    <row r="220" spans="2:10" ht="15">
      <c r="B220" s="26" t="s">
        <v>63</v>
      </c>
      <c r="D220" s="7">
        <v>1149343</v>
      </c>
      <c r="E220" s="7"/>
      <c r="F220" s="7">
        <v>-42776</v>
      </c>
      <c r="G220" s="7"/>
      <c r="H220" s="7">
        <v>2230111</v>
      </c>
      <c r="I220" s="7"/>
      <c r="J220" s="7"/>
    </row>
    <row r="221" spans="2:10" ht="15">
      <c r="B221" s="26" t="s">
        <v>193</v>
      </c>
      <c r="D221" s="7">
        <v>259015</v>
      </c>
      <c r="E221" s="7"/>
      <c r="F221" s="7">
        <v>22649</v>
      </c>
      <c r="G221" s="7"/>
      <c r="H221" s="7">
        <v>804500</v>
      </c>
      <c r="I221" s="7"/>
      <c r="J221" s="7"/>
    </row>
    <row r="222" spans="2:10" ht="15">
      <c r="B222" s="26" t="s">
        <v>194</v>
      </c>
      <c r="D222" s="7">
        <v>6111</v>
      </c>
      <c r="E222" s="7"/>
      <c r="F222" s="7">
        <v>-1549</v>
      </c>
      <c r="G222" s="7"/>
      <c r="H222" s="7">
        <v>1609</v>
      </c>
      <c r="I222" s="7"/>
      <c r="J222" s="7"/>
    </row>
    <row r="223" spans="4:10" ht="15.75" thickBot="1">
      <c r="D223" s="49">
        <f>SUM(D220:D222)</f>
        <v>1414469</v>
      </c>
      <c r="E223" s="7"/>
      <c r="F223" s="49">
        <f>SUM(F220:F222)</f>
        <v>-21676</v>
      </c>
      <c r="G223" s="7"/>
      <c r="H223" s="49">
        <f>SUM(H220:H222)</f>
        <v>3036220</v>
      </c>
      <c r="I223" s="7"/>
      <c r="J223" s="7"/>
    </row>
    <row r="224" spans="9:10" ht="15.75" thickTop="1">
      <c r="I224" s="7"/>
      <c r="J224" s="7"/>
    </row>
    <row r="225" spans="1:10" ht="15">
      <c r="A225" s="2">
        <v>17</v>
      </c>
      <c r="B225" s="24" t="s">
        <v>64</v>
      </c>
      <c r="D225" s="7"/>
      <c r="E225" s="7"/>
      <c r="F225" s="7"/>
      <c r="G225" s="7"/>
      <c r="H225" s="7"/>
      <c r="I225" s="7"/>
      <c r="J225" s="7"/>
    </row>
    <row r="226" spans="2:10" ht="15">
      <c r="B226" s="40"/>
      <c r="C226" s="40"/>
      <c r="D226" s="114" t="s">
        <v>78</v>
      </c>
      <c r="E226" s="114"/>
      <c r="F226" s="114"/>
      <c r="G226" s="7"/>
      <c r="H226" s="7"/>
      <c r="I226" s="7"/>
      <c r="J226" s="7"/>
    </row>
    <row r="227" spans="4:10" ht="15">
      <c r="D227" s="8" t="s">
        <v>153</v>
      </c>
      <c r="E227" s="8"/>
      <c r="F227" s="92" t="s">
        <v>154</v>
      </c>
      <c r="G227" s="7"/>
      <c r="H227" s="7"/>
      <c r="I227" s="7"/>
      <c r="J227" s="7"/>
    </row>
    <row r="228" spans="4:10" ht="15">
      <c r="D228" s="95">
        <v>36525</v>
      </c>
      <c r="E228" s="81"/>
      <c r="F228" s="95">
        <v>36433</v>
      </c>
      <c r="G228" s="7"/>
      <c r="H228" s="7"/>
      <c r="I228" s="7"/>
      <c r="J228" s="7"/>
    </row>
    <row r="229" spans="2:10" ht="23.25" customHeight="1" thickBot="1">
      <c r="B229" s="2" t="s">
        <v>72</v>
      </c>
      <c r="D229" s="64">
        <f>D13</f>
        <v>403885</v>
      </c>
      <c r="E229" s="7"/>
      <c r="F229" s="64">
        <v>404614.9</v>
      </c>
      <c r="G229" s="7"/>
      <c r="H229" s="7"/>
      <c r="I229" s="7"/>
      <c r="J229" s="7"/>
    </row>
    <row r="230" spans="2:10" ht="17.25" customHeight="1" thickBot="1" thickTop="1">
      <c r="B230" s="2" t="s">
        <v>155</v>
      </c>
      <c r="D230" s="82">
        <f>D24</f>
        <v>-30953</v>
      </c>
      <c r="E230" s="7"/>
      <c r="F230" s="82">
        <v>-5865.372000000003</v>
      </c>
      <c r="G230" s="7"/>
      <c r="H230" s="7"/>
      <c r="I230" s="7"/>
      <c r="J230" s="7"/>
    </row>
    <row r="231" spans="4:6" ht="11.25" customHeight="1" thickTop="1">
      <c r="D231" s="48"/>
      <c r="F231" s="48"/>
    </row>
    <row r="232" spans="4:6" ht="28.5" customHeight="1">
      <c r="D232" s="7"/>
      <c r="E232" s="7"/>
      <c r="F232" s="7"/>
    </row>
    <row r="233" spans="4:6" ht="6" customHeight="1">
      <c r="D233" s="7"/>
      <c r="E233" s="7"/>
      <c r="F233" s="7"/>
    </row>
    <row r="234" spans="1:6" ht="15">
      <c r="A234" s="2">
        <v>18</v>
      </c>
      <c r="B234" s="24" t="s">
        <v>45</v>
      </c>
      <c r="D234" s="7"/>
      <c r="E234" s="7"/>
      <c r="F234" s="7"/>
    </row>
    <row r="235" spans="2:9" ht="123.75" customHeight="1">
      <c r="B235" s="40"/>
      <c r="C235" s="40"/>
      <c r="D235" s="40" t="s">
        <v>121</v>
      </c>
      <c r="E235" s="40"/>
      <c r="F235" s="40" t="s">
        <v>121</v>
      </c>
      <c r="G235" s="21"/>
      <c r="I235" s="51"/>
    </row>
    <row r="236" ht="15" hidden="1"/>
    <row r="237" spans="1:2" ht="15">
      <c r="A237" s="2">
        <v>19</v>
      </c>
      <c r="B237" s="24" t="s">
        <v>46</v>
      </c>
    </row>
    <row r="238" spans="2:9" ht="104.25" customHeight="1">
      <c r="B238" s="40"/>
      <c r="C238" s="40"/>
      <c r="D238" s="40"/>
      <c r="E238" s="40"/>
      <c r="F238" s="40"/>
      <c r="G238" s="21"/>
      <c r="I238" s="51"/>
    </row>
    <row r="239" ht="7.5" customHeight="1"/>
    <row r="240" spans="1:2" ht="15">
      <c r="A240" s="2">
        <v>20</v>
      </c>
      <c r="B240" s="24" t="s">
        <v>67</v>
      </c>
    </row>
    <row r="241" ht="123" customHeight="1"/>
    <row r="242" spans="1:2" ht="15">
      <c r="A242" s="2">
        <v>21</v>
      </c>
      <c r="B242" s="24" t="s">
        <v>47</v>
      </c>
    </row>
    <row r="244" ht="45" customHeight="1"/>
    <row r="245" ht="8.25" customHeight="1"/>
    <row r="246" spans="2:9" ht="45" customHeight="1">
      <c r="B246" s="58" t="s">
        <v>205</v>
      </c>
      <c r="C246" s="52"/>
      <c r="D246" s="53" t="s">
        <v>179</v>
      </c>
      <c r="E246" s="54"/>
      <c r="F246" s="103" t="s">
        <v>27</v>
      </c>
      <c r="G246" s="104"/>
      <c r="H246" s="105" t="s">
        <v>180</v>
      </c>
      <c r="I246" s="106"/>
    </row>
    <row r="247" spans="2:9" ht="15">
      <c r="B247" s="61" t="s">
        <v>60</v>
      </c>
      <c r="C247" s="52"/>
      <c r="D247" s="54">
        <v>0.7</v>
      </c>
      <c r="E247" s="55"/>
      <c r="F247" s="111">
        <v>2893655156</v>
      </c>
      <c r="G247" s="112"/>
      <c r="H247" s="107" t="s">
        <v>22</v>
      </c>
      <c r="I247" s="108"/>
    </row>
    <row r="248" spans="2:9" ht="18">
      <c r="B248" s="61" t="s">
        <v>206</v>
      </c>
      <c r="C248" s="56"/>
      <c r="D248" s="62">
        <v>7</v>
      </c>
      <c r="E248" s="57"/>
      <c r="F248" s="101">
        <v>413379308</v>
      </c>
      <c r="G248" s="102"/>
      <c r="H248" s="109" t="s">
        <v>23</v>
      </c>
      <c r="I248" s="110"/>
    </row>
    <row r="249" ht="9" customHeight="1"/>
    <row r="250" spans="3:4" ht="14.25" customHeight="1">
      <c r="C250" s="4" t="s">
        <v>147</v>
      </c>
      <c r="D250" s="94" t="s">
        <v>26</v>
      </c>
    </row>
    <row r="251" spans="3:4" ht="14.25" customHeight="1">
      <c r="C251" s="4" t="s">
        <v>24</v>
      </c>
      <c r="D251" s="94" t="s">
        <v>25</v>
      </c>
    </row>
    <row r="252" ht="9" customHeight="1"/>
    <row r="253" ht="15">
      <c r="B253" s="2" t="s">
        <v>181</v>
      </c>
    </row>
    <row r="265" ht="48" customHeight="1"/>
    <row r="266" ht="12.75" customHeight="1"/>
    <row r="267" spans="1:2" ht="15">
      <c r="A267" s="2">
        <v>22</v>
      </c>
      <c r="B267" s="24" t="s">
        <v>134</v>
      </c>
    </row>
    <row r="268" spans="2:6" ht="42.75" customHeight="1">
      <c r="B268" s="21"/>
      <c r="C268" s="21"/>
      <c r="D268" s="21"/>
      <c r="E268" s="21"/>
      <c r="F268" s="21"/>
    </row>
    <row r="269" spans="1:6" ht="16.5" customHeight="1">
      <c r="A269" s="2">
        <v>23</v>
      </c>
      <c r="B269" s="24" t="s">
        <v>132</v>
      </c>
      <c r="C269" s="21"/>
      <c r="D269" s="21"/>
      <c r="E269" s="21"/>
      <c r="F269" s="21"/>
    </row>
    <row r="270" ht="15">
      <c r="B270" s="2" t="s">
        <v>18</v>
      </c>
    </row>
    <row r="271" spans="2:10" ht="12.75" customHeight="1">
      <c r="B271" s="40"/>
      <c r="C271" s="40"/>
      <c r="D271" s="40"/>
      <c r="E271" s="40"/>
      <c r="F271" s="40"/>
      <c r="G271" s="9"/>
      <c r="H271" s="9"/>
      <c r="I271" s="9"/>
      <c r="J271" s="9"/>
    </row>
    <row r="272" spans="1:2" ht="15">
      <c r="A272" s="2">
        <v>24</v>
      </c>
      <c r="B272" s="24" t="s">
        <v>17</v>
      </c>
    </row>
    <row r="273" ht="15">
      <c r="B273" s="2" t="s">
        <v>19</v>
      </c>
    </row>
    <row r="275" ht="15">
      <c r="B275" s="1" t="s">
        <v>209</v>
      </c>
    </row>
  </sheetData>
  <mergeCells count="23">
    <mergeCell ref="B153:J153"/>
    <mergeCell ref="B154:J154"/>
    <mergeCell ref="B155:J155"/>
    <mergeCell ref="B152:J152"/>
    <mergeCell ref="B148:J148"/>
    <mergeCell ref="B149:J149"/>
    <mergeCell ref="B150:J150"/>
    <mergeCell ref="B151:J151"/>
    <mergeCell ref="C44:D44"/>
    <mergeCell ref="F44:G44"/>
    <mergeCell ref="B146:J146"/>
    <mergeCell ref="B147:J147"/>
    <mergeCell ref="B81:C81"/>
    <mergeCell ref="D8:F8"/>
    <mergeCell ref="H8:J8"/>
    <mergeCell ref="F248:G248"/>
    <mergeCell ref="F246:G246"/>
    <mergeCell ref="H246:I246"/>
    <mergeCell ref="H247:I247"/>
    <mergeCell ref="H248:I248"/>
    <mergeCell ref="F247:G247"/>
    <mergeCell ref="B156:J156"/>
    <mergeCell ref="D226:F226"/>
  </mergeCells>
  <printOptions horizontalCentered="1"/>
  <pageMargins left="0" right="0" top="0.5" bottom="0.5" header="0.25" footer="0.25"/>
  <pageSetup horizontalDpi="600" verticalDpi="600" orientation="portrait" paperSize="9" scale="76" r:id="rId2"/>
  <headerFooter alignWithMargins="0">
    <oddFooter>&amp;C&amp;P</oddFooter>
  </headerFooter>
  <rowBreaks count="5" manualBreakCount="5">
    <brk id="46" max="9" man="1"/>
    <brk id="107" max="9" man="1"/>
    <brk id="153" max="9" man="1"/>
    <brk id="200" max="9" man="1"/>
    <brk id="241" max="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Malayan Cement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Tze Neng</dc:creator>
  <cp:keywords/>
  <dc:description/>
  <cp:lastModifiedBy>Chin Tze Neng</cp:lastModifiedBy>
  <cp:lastPrinted>2000-02-25T09:43:28Z</cp:lastPrinted>
  <dcterms:created xsi:type="dcterms:W3CDTF">1998-07-03T08:28:34Z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